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autoCompressPictures="0" defaultThemeVersion="124226"/>
  <xr:revisionPtr revIDLastSave="0" documentId="13_ncr:1_{EEC95845-CEE3-4E77-8AE2-90949DF8F7C7}" xr6:coauthVersionLast="36" xr6:coauthVersionMax="36" xr10:uidLastSave="{00000000-0000-0000-0000-000000000000}"/>
  <bookViews>
    <workbookView xWindow="0" yWindow="0" windowWidth="19200" windowHeight="7845" tabRatio="822" firstSheet="1" activeTab="1" xr2:uid="{00000000-000D-0000-FFFF-FFFF00000000}"/>
  </bookViews>
  <sheets>
    <sheet name="alpha2antiplasmine" sheetId="22" state="hidden" r:id="rId1"/>
    <sheet name="Examen" sheetId="36" r:id="rId2"/>
    <sheet name="Info au sujet du 1er point CIQ" sheetId="37" r:id="rId3"/>
    <sheet name="mdp" sheetId="9" r:id="rId4"/>
  </sheets>
  <definedNames>
    <definedName name="Lower_PCC_Limit" localSheetId="0">OFFSET(alpha2antiplasmine!$P$19,0,0,COUNTA(alpha2antiplasmine!$P$18:$P$146)-1)</definedName>
    <definedName name="Lower_PCC_Limit" localSheetId="1">OFFSET(Examen!$P$19,0,0,COUNTA(Examen!$P$18:$P$218)-1)</definedName>
    <definedName name="Lower_PCC_Limit" localSheetId="2">OFFSET(#REF!,0,0,COUNTA(#REF!)-1)</definedName>
    <definedName name="Lower_PCC_Limit">OFFSET(#REF!,0,0,COUNTA(#REF!)-1)</definedName>
    <definedName name="PDF_High_CQ" localSheetId="0">OFFSET(#REF!,0,0,COUNTA(#REF!)-1)</definedName>
    <definedName name="PDF_High_CQ" localSheetId="1">OFFSET(#REF!,0,0,COUNTA(#REF!)-1)</definedName>
    <definedName name="PDF_High_CQ" localSheetId="2">OFFSET(#REF!,0,0,COUNTA(#REF!)-1)</definedName>
    <definedName name="PDF_High_CQ">OFFSET(#REF!,0,0,COUNTA(#REF!)-1)</definedName>
    <definedName name="Upper_PCC_Limit" localSheetId="0">OFFSET(alpha2antiplasmine!$Q$19,0,0,COUNTA(alpha2antiplasmine!$Q$18:$Q$146)-1)</definedName>
    <definedName name="Upper_PCC_Limit" localSheetId="1">OFFSET(Examen!$Q$19,0,0,COUNTA(Examen!$Q$18:$Q$218)-1)</definedName>
    <definedName name="Upper_PCC_Limit" localSheetId="2">OFFSET(#REF!,0,0,COUNTA(#REF!)-1)</definedName>
    <definedName name="Upper_PCC_Limit">OFFSET(#REF!,0,0,COUNTA(#REF!)-1)</definedName>
    <definedName name="Value" localSheetId="0">OFFSET(alpha2antiplasmine!$O$19,0,0,COUNTA(alpha2antiplasmine!$O$18:$O$146)-1)</definedName>
    <definedName name="Value" localSheetId="1">OFFSET(Examen!$O$19,0,0,COUNTA(Examen!$O$18:$O$218)-1)</definedName>
    <definedName name="Value" localSheetId="2">OFFSET(#REF!,0,0,COUNTA(#REF!)-1)</definedName>
    <definedName name="Value">OFFSET(#REF!,0,0,COUNTA(#REF!)-1)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36" l="1"/>
  <c r="F69" i="36"/>
  <c r="O69" i="36"/>
  <c r="P69" i="36"/>
  <c r="Q69" i="36"/>
  <c r="F70" i="36"/>
  <c r="O70" i="36"/>
  <c r="P70" i="36"/>
  <c r="Q70" i="36"/>
  <c r="F71" i="36"/>
  <c r="O71" i="36"/>
  <c r="P71" i="36"/>
  <c r="Q71" i="36"/>
  <c r="F72" i="36"/>
  <c r="O72" i="36"/>
  <c r="P72" i="36"/>
  <c r="Q72" i="36"/>
  <c r="F73" i="36"/>
  <c r="O73" i="36"/>
  <c r="P73" i="36"/>
  <c r="Q73" i="36"/>
  <c r="F74" i="36"/>
  <c r="O74" i="36"/>
  <c r="P74" i="36"/>
  <c r="Q74" i="36"/>
  <c r="F75" i="36"/>
  <c r="O75" i="36"/>
  <c r="P75" i="36"/>
  <c r="Q75" i="36"/>
  <c r="F76" i="36"/>
  <c r="O76" i="36"/>
  <c r="P76" i="36"/>
  <c r="Q76" i="36"/>
  <c r="F77" i="36"/>
  <c r="O77" i="36"/>
  <c r="P77" i="36"/>
  <c r="Q77" i="36"/>
  <c r="F78" i="36"/>
  <c r="O78" i="36"/>
  <c r="P78" i="36"/>
  <c r="Q78" i="36"/>
  <c r="F79" i="36"/>
  <c r="O79" i="36"/>
  <c r="P79" i="36"/>
  <c r="Q79" i="36"/>
  <c r="F80" i="36"/>
  <c r="O80" i="36"/>
  <c r="P80" i="36"/>
  <c r="Q80" i="36"/>
  <c r="F81" i="36"/>
  <c r="O81" i="36"/>
  <c r="P81" i="36"/>
  <c r="Q81" i="36"/>
  <c r="F82" i="36"/>
  <c r="O82" i="36"/>
  <c r="P82" i="36"/>
  <c r="Q82" i="36"/>
  <c r="F83" i="36"/>
  <c r="O83" i="36"/>
  <c r="P83" i="36"/>
  <c r="Q83" i="36"/>
  <c r="F84" i="36"/>
  <c r="O84" i="36"/>
  <c r="P84" i="36"/>
  <c r="Q84" i="36"/>
  <c r="F85" i="36"/>
  <c r="O85" i="36"/>
  <c r="P85" i="36"/>
  <c r="Q85" i="36"/>
  <c r="F86" i="36"/>
  <c r="O86" i="36"/>
  <c r="P86" i="36"/>
  <c r="Q86" i="36"/>
  <c r="F87" i="36"/>
  <c r="O87" i="36"/>
  <c r="P87" i="36"/>
  <c r="Q87" i="36"/>
  <c r="F88" i="36"/>
  <c r="O88" i="36"/>
  <c r="P88" i="36"/>
  <c r="Q88" i="36"/>
  <c r="F89" i="36"/>
  <c r="O89" i="36"/>
  <c r="P89" i="36"/>
  <c r="Q89" i="36"/>
  <c r="F90" i="36"/>
  <c r="O90" i="36"/>
  <c r="P90" i="36"/>
  <c r="Q90" i="36"/>
  <c r="F91" i="36"/>
  <c r="O91" i="36"/>
  <c r="P91" i="36"/>
  <c r="Q91" i="36"/>
  <c r="F92" i="36"/>
  <c r="O92" i="36"/>
  <c r="P92" i="36"/>
  <c r="Q92" i="36"/>
  <c r="F93" i="36"/>
  <c r="O93" i="36"/>
  <c r="P93" i="36"/>
  <c r="Q93" i="36"/>
  <c r="F94" i="36"/>
  <c r="O94" i="36"/>
  <c r="P94" i="36"/>
  <c r="Q94" i="36"/>
  <c r="F95" i="36"/>
  <c r="O95" i="36"/>
  <c r="P95" i="36"/>
  <c r="Q95" i="36"/>
  <c r="F96" i="36"/>
  <c r="O96" i="36"/>
  <c r="P96" i="36"/>
  <c r="Q96" i="36"/>
  <c r="F97" i="36"/>
  <c r="O97" i="36"/>
  <c r="P97" i="36"/>
  <c r="Q97" i="36"/>
  <c r="F98" i="36"/>
  <c r="O98" i="36"/>
  <c r="P98" i="36"/>
  <c r="Q98" i="36"/>
  <c r="F99" i="36"/>
  <c r="O99" i="36"/>
  <c r="P99" i="36"/>
  <c r="Q99" i="36"/>
  <c r="F100" i="36"/>
  <c r="O100" i="36"/>
  <c r="P100" i="36"/>
  <c r="Q100" i="36"/>
  <c r="F101" i="36"/>
  <c r="O101" i="36"/>
  <c r="P101" i="36"/>
  <c r="Q101" i="36"/>
  <c r="F102" i="36"/>
  <c r="O102" i="36"/>
  <c r="P102" i="36"/>
  <c r="Q102" i="36"/>
  <c r="F103" i="36"/>
  <c r="O103" i="36"/>
  <c r="P103" i="36"/>
  <c r="Q103" i="36"/>
  <c r="F104" i="36"/>
  <c r="O104" i="36"/>
  <c r="P104" i="36"/>
  <c r="Q104" i="36"/>
  <c r="F105" i="36"/>
  <c r="O105" i="36"/>
  <c r="P105" i="36"/>
  <c r="Q105" i="36"/>
  <c r="F106" i="36"/>
  <c r="O106" i="36"/>
  <c r="P106" i="36"/>
  <c r="Q106" i="36"/>
  <c r="F107" i="36"/>
  <c r="O107" i="36"/>
  <c r="P107" i="36"/>
  <c r="Q107" i="36"/>
  <c r="F108" i="36"/>
  <c r="O108" i="36"/>
  <c r="P108" i="36"/>
  <c r="Q108" i="36"/>
  <c r="F109" i="36"/>
  <c r="O109" i="36"/>
  <c r="P109" i="36"/>
  <c r="Q109" i="36"/>
  <c r="F110" i="36"/>
  <c r="O110" i="36"/>
  <c r="P110" i="36"/>
  <c r="Q110" i="36"/>
  <c r="F111" i="36"/>
  <c r="O111" i="36"/>
  <c r="P111" i="36"/>
  <c r="Q111" i="36"/>
  <c r="F112" i="36"/>
  <c r="O112" i="36"/>
  <c r="P112" i="36"/>
  <c r="Q112" i="36"/>
  <c r="F113" i="36"/>
  <c r="O113" i="36"/>
  <c r="P113" i="36"/>
  <c r="Q113" i="36"/>
  <c r="F114" i="36"/>
  <c r="O114" i="36"/>
  <c r="P114" i="36"/>
  <c r="Q114" i="36"/>
  <c r="F115" i="36"/>
  <c r="O115" i="36"/>
  <c r="P115" i="36"/>
  <c r="Q115" i="36"/>
  <c r="F116" i="36"/>
  <c r="O116" i="36"/>
  <c r="P116" i="36"/>
  <c r="Q116" i="36"/>
  <c r="F117" i="36"/>
  <c r="O117" i="36"/>
  <c r="P117" i="36"/>
  <c r="Q117" i="36"/>
  <c r="F118" i="36"/>
  <c r="O118" i="36"/>
  <c r="P118" i="36"/>
  <c r="Q118" i="36"/>
  <c r="F119" i="36"/>
  <c r="O119" i="36"/>
  <c r="P119" i="36"/>
  <c r="Q119" i="36"/>
  <c r="F120" i="36"/>
  <c r="O120" i="36"/>
  <c r="P120" i="36"/>
  <c r="Q120" i="36"/>
  <c r="F121" i="36"/>
  <c r="O121" i="36"/>
  <c r="P121" i="36"/>
  <c r="Q121" i="36"/>
  <c r="F122" i="36"/>
  <c r="O122" i="36"/>
  <c r="P122" i="36"/>
  <c r="Q122" i="36"/>
  <c r="F123" i="36"/>
  <c r="O123" i="36"/>
  <c r="P123" i="36"/>
  <c r="Q123" i="36"/>
  <c r="F124" i="36"/>
  <c r="O124" i="36"/>
  <c r="P124" i="36"/>
  <c r="Q124" i="36"/>
  <c r="F125" i="36"/>
  <c r="O125" i="36"/>
  <c r="P125" i="36"/>
  <c r="Q125" i="36"/>
  <c r="F126" i="36"/>
  <c r="O126" i="36"/>
  <c r="P126" i="36"/>
  <c r="Q126" i="36"/>
  <c r="F127" i="36"/>
  <c r="O127" i="36"/>
  <c r="P127" i="36"/>
  <c r="Q127" i="36"/>
  <c r="F128" i="36"/>
  <c r="O128" i="36"/>
  <c r="P128" i="36"/>
  <c r="Q128" i="36"/>
  <c r="F129" i="36"/>
  <c r="O129" i="36"/>
  <c r="P129" i="36"/>
  <c r="Q129" i="36"/>
  <c r="F130" i="36"/>
  <c r="O130" i="36"/>
  <c r="P130" i="36"/>
  <c r="Q130" i="36"/>
  <c r="F131" i="36"/>
  <c r="O131" i="36"/>
  <c r="P131" i="36"/>
  <c r="Q131" i="36"/>
  <c r="F132" i="36"/>
  <c r="O132" i="36"/>
  <c r="P132" i="36"/>
  <c r="Q132" i="36"/>
  <c r="F133" i="36"/>
  <c r="O133" i="36"/>
  <c r="P133" i="36"/>
  <c r="Q133" i="36"/>
  <c r="F134" i="36"/>
  <c r="O134" i="36"/>
  <c r="P134" i="36"/>
  <c r="Q134" i="36"/>
  <c r="F135" i="36"/>
  <c r="O135" i="36"/>
  <c r="P135" i="36"/>
  <c r="Q135" i="36"/>
  <c r="F136" i="36"/>
  <c r="O136" i="36"/>
  <c r="P136" i="36"/>
  <c r="Q136" i="36"/>
  <c r="F137" i="36"/>
  <c r="O137" i="36"/>
  <c r="P137" i="36"/>
  <c r="Q137" i="36"/>
  <c r="F138" i="36"/>
  <c r="O138" i="36"/>
  <c r="P138" i="36"/>
  <c r="Q138" i="36"/>
  <c r="F139" i="36"/>
  <c r="O139" i="36"/>
  <c r="P139" i="36"/>
  <c r="Q139" i="36"/>
  <c r="F140" i="36"/>
  <c r="O140" i="36"/>
  <c r="P140" i="36"/>
  <c r="Q140" i="36"/>
  <c r="F141" i="36"/>
  <c r="O141" i="36"/>
  <c r="P141" i="36"/>
  <c r="Q141" i="36"/>
  <c r="F142" i="36"/>
  <c r="O142" i="36"/>
  <c r="P142" i="36"/>
  <c r="Q142" i="36"/>
  <c r="F143" i="36"/>
  <c r="O143" i="36"/>
  <c r="P143" i="36"/>
  <c r="Q143" i="36"/>
  <c r="F144" i="36"/>
  <c r="O144" i="36"/>
  <c r="P144" i="36"/>
  <c r="Q144" i="36"/>
  <c r="F145" i="36"/>
  <c r="O145" i="36"/>
  <c r="P145" i="36"/>
  <c r="Q145" i="36"/>
  <c r="F146" i="36"/>
  <c r="O146" i="36"/>
  <c r="P146" i="36"/>
  <c r="Q146" i="36"/>
  <c r="F147" i="36"/>
  <c r="O147" i="36"/>
  <c r="P147" i="36"/>
  <c r="Q147" i="36"/>
  <c r="F148" i="36"/>
  <c r="O148" i="36"/>
  <c r="P148" i="36"/>
  <c r="Q148" i="36"/>
  <c r="F149" i="36"/>
  <c r="O149" i="36"/>
  <c r="P149" i="36"/>
  <c r="Q149" i="36"/>
  <c r="F150" i="36"/>
  <c r="O150" i="36"/>
  <c r="P150" i="36"/>
  <c r="Q150" i="36"/>
  <c r="F151" i="36"/>
  <c r="O151" i="36"/>
  <c r="P151" i="36"/>
  <c r="Q151" i="36"/>
  <c r="F152" i="36"/>
  <c r="O152" i="36"/>
  <c r="P152" i="36"/>
  <c r="Q152" i="36"/>
  <c r="F153" i="36"/>
  <c r="O153" i="36"/>
  <c r="P153" i="36"/>
  <c r="Q153" i="36"/>
  <c r="F154" i="36"/>
  <c r="O154" i="36"/>
  <c r="P154" i="36"/>
  <c r="Q154" i="36"/>
  <c r="F155" i="36"/>
  <c r="O155" i="36"/>
  <c r="P155" i="36"/>
  <c r="Q155" i="36"/>
  <c r="F156" i="36"/>
  <c r="O156" i="36"/>
  <c r="P156" i="36"/>
  <c r="Q156" i="36"/>
  <c r="F157" i="36"/>
  <c r="O157" i="36"/>
  <c r="P157" i="36"/>
  <c r="Q157" i="36"/>
  <c r="F158" i="36"/>
  <c r="O158" i="36"/>
  <c r="P158" i="36"/>
  <c r="Q158" i="36"/>
  <c r="F159" i="36"/>
  <c r="O159" i="36"/>
  <c r="P159" i="36"/>
  <c r="Q159" i="36"/>
  <c r="F160" i="36"/>
  <c r="O160" i="36"/>
  <c r="P160" i="36"/>
  <c r="Q160" i="36"/>
  <c r="F161" i="36"/>
  <c r="O161" i="36"/>
  <c r="P161" i="36"/>
  <c r="Q161" i="36"/>
  <c r="F162" i="36"/>
  <c r="O162" i="36"/>
  <c r="P162" i="36"/>
  <c r="Q162" i="36"/>
  <c r="F163" i="36"/>
  <c r="O163" i="36"/>
  <c r="P163" i="36"/>
  <c r="Q163" i="36"/>
  <c r="F164" i="36"/>
  <c r="O164" i="36"/>
  <c r="P164" i="36"/>
  <c r="Q164" i="36"/>
  <c r="F165" i="36"/>
  <c r="O165" i="36"/>
  <c r="P165" i="36"/>
  <c r="Q165" i="36"/>
  <c r="F166" i="36"/>
  <c r="O166" i="36"/>
  <c r="P166" i="36"/>
  <c r="Q166" i="36"/>
  <c r="F167" i="36"/>
  <c r="O167" i="36"/>
  <c r="P167" i="36"/>
  <c r="Q167" i="36"/>
  <c r="F168" i="36"/>
  <c r="O168" i="36"/>
  <c r="P168" i="36"/>
  <c r="Q168" i="36"/>
  <c r="F169" i="36"/>
  <c r="O169" i="36"/>
  <c r="P169" i="36"/>
  <c r="Q169" i="36"/>
  <c r="F170" i="36"/>
  <c r="O170" i="36"/>
  <c r="P170" i="36"/>
  <c r="Q170" i="36"/>
  <c r="F171" i="36"/>
  <c r="O171" i="36"/>
  <c r="P171" i="36"/>
  <c r="Q171" i="36"/>
  <c r="F172" i="36"/>
  <c r="O172" i="36"/>
  <c r="P172" i="36"/>
  <c r="Q172" i="36"/>
  <c r="F173" i="36"/>
  <c r="O173" i="36"/>
  <c r="P173" i="36"/>
  <c r="Q173" i="36"/>
  <c r="F174" i="36"/>
  <c r="O174" i="36"/>
  <c r="P174" i="36"/>
  <c r="Q174" i="36"/>
  <c r="F175" i="36"/>
  <c r="O175" i="36"/>
  <c r="P175" i="36"/>
  <c r="Q175" i="36"/>
  <c r="F176" i="36"/>
  <c r="O176" i="36"/>
  <c r="P176" i="36"/>
  <c r="Q176" i="36"/>
  <c r="F177" i="36"/>
  <c r="O177" i="36"/>
  <c r="P177" i="36"/>
  <c r="Q177" i="36"/>
  <c r="F178" i="36"/>
  <c r="O178" i="36"/>
  <c r="P178" i="36"/>
  <c r="Q178" i="36"/>
  <c r="F179" i="36"/>
  <c r="O179" i="36"/>
  <c r="P179" i="36"/>
  <c r="Q179" i="36"/>
  <c r="F180" i="36"/>
  <c r="O180" i="36"/>
  <c r="P180" i="36"/>
  <c r="Q180" i="36"/>
  <c r="F181" i="36"/>
  <c r="O181" i="36"/>
  <c r="P181" i="36"/>
  <c r="Q181" i="36"/>
  <c r="F182" i="36"/>
  <c r="O182" i="36"/>
  <c r="P182" i="36"/>
  <c r="Q182" i="36"/>
  <c r="F183" i="36"/>
  <c r="O183" i="36"/>
  <c r="P183" i="36"/>
  <c r="Q183" i="36"/>
  <c r="F184" i="36"/>
  <c r="O184" i="36"/>
  <c r="P184" i="36"/>
  <c r="Q184" i="36"/>
  <c r="F185" i="36"/>
  <c r="O185" i="36"/>
  <c r="P185" i="36"/>
  <c r="Q185" i="36"/>
  <c r="F186" i="36"/>
  <c r="O186" i="36"/>
  <c r="P186" i="36"/>
  <c r="Q186" i="36"/>
  <c r="F187" i="36"/>
  <c r="O187" i="36"/>
  <c r="P187" i="36"/>
  <c r="Q187" i="36"/>
  <c r="F188" i="36"/>
  <c r="O188" i="36"/>
  <c r="P188" i="36"/>
  <c r="Q188" i="36"/>
  <c r="F189" i="36"/>
  <c r="O189" i="36"/>
  <c r="P189" i="36"/>
  <c r="Q189" i="36"/>
  <c r="F190" i="36"/>
  <c r="O190" i="36"/>
  <c r="P190" i="36"/>
  <c r="Q190" i="36"/>
  <c r="F191" i="36"/>
  <c r="O191" i="36"/>
  <c r="P191" i="36"/>
  <c r="Q191" i="36"/>
  <c r="F192" i="36"/>
  <c r="O192" i="36"/>
  <c r="P192" i="36"/>
  <c r="Q192" i="36"/>
  <c r="F193" i="36"/>
  <c r="O193" i="36"/>
  <c r="P193" i="36"/>
  <c r="Q193" i="36"/>
  <c r="F194" i="36"/>
  <c r="O194" i="36"/>
  <c r="P194" i="36"/>
  <c r="Q194" i="36"/>
  <c r="F195" i="36"/>
  <c r="O195" i="36"/>
  <c r="P195" i="36"/>
  <c r="Q195" i="36"/>
  <c r="F196" i="36"/>
  <c r="O196" i="36"/>
  <c r="P196" i="36"/>
  <c r="Q196" i="36"/>
  <c r="F197" i="36"/>
  <c r="O197" i="36"/>
  <c r="P197" i="36"/>
  <c r="Q197" i="36"/>
  <c r="F198" i="36"/>
  <c r="O198" i="36"/>
  <c r="P198" i="36"/>
  <c r="Q198" i="36"/>
  <c r="F199" i="36"/>
  <c r="O199" i="36"/>
  <c r="P199" i="36"/>
  <c r="Q199" i="36"/>
  <c r="F200" i="36"/>
  <c r="O200" i="36"/>
  <c r="P200" i="36"/>
  <c r="Q200" i="36"/>
  <c r="F201" i="36"/>
  <c r="O201" i="36"/>
  <c r="P201" i="36"/>
  <c r="Q201" i="36"/>
  <c r="F202" i="36"/>
  <c r="O202" i="36"/>
  <c r="P202" i="36"/>
  <c r="Q202" i="36"/>
  <c r="F203" i="36"/>
  <c r="O203" i="36"/>
  <c r="P203" i="36"/>
  <c r="Q203" i="36"/>
  <c r="F204" i="36"/>
  <c r="O204" i="36"/>
  <c r="P204" i="36"/>
  <c r="Q204" i="36"/>
  <c r="F205" i="36"/>
  <c r="O205" i="36"/>
  <c r="P205" i="36"/>
  <c r="Q205" i="36"/>
  <c r="F206" i="36"/>
  <c r="O206" i="36"/>
  <c r="P206" i="36"/>
  <c r="Q206" i="36"/>
  <c r="F207" i="36"/>
  <c r="O207" i="36"/>
  <c r="P207" i="36"/>
  <c r="Q207" i="36"/>
  <c r="F208" i="36"/>
  <c r="O208" i="36"/>
  <c r="P208" i="36"/>
  <c r="Q208" i="36"/>
  <c r="F209" i="36"/>
  <c r="O209" i="36"/>
  <c r="P209" i="36"/>
  <c r="Q209" i="36"/>
  <c r="F210" i="36"/>
  <c r="O210" i="36"/>
  <c r="P210" i="36"/>
  <c r="Q210" i="36"/>
  <c r="F211" i="36"/>
  <c r="O211" i="36"/>
  <c r="P211" i="36"/>
  <c r="Q211" i="36"/>
  <c r="F212" i="36"/>
  <c r="O212" i="36"/>
  <c r="P212" i="36"/>
  <c r="Q212" i="36"/>
  <c r="F213" i="36"/>
  <c r="O213" i="36"/>
  <c r="P213" i="36"/>
  <c r="Q213" i="36"/>
  <c r="F214" i="36"/>
  <c r="O214" i="36"/>
  <c r="P214" i="36"/>
  <c r="Q214" i="36"/>
  <c r="F215" i="36"/>
  <c r="O215" i="36"/>
  <c r="P215" i="36"/>
  <c r="Q215" i="36"/>
  <c r="F216" i="36"/>
  <c r="O216" i="36"/>
  <c r="P216" i="36"/>
  <c r="Q216" i="36"/>
  <c r="F217" i="36"/>
  <c r="O217" i="36"/>
  <c r="P217" i="36"/>
  <c r="Q217" i="36"/>
  <c r="F218" i="36"/>
  <c r="O218" i="36"/>
  <c r="P218" i="36"/>
  <c r="Q218" i="36"/>
  <c r="J19" i="36"/>
  <c r="L19" i="36"/>
  <c r="F20" i="36"/>
  <c r="J20" i="36"/>
  <c r="L20" i="36"/>
  <c r="F21" i="36"/>
  <c r="J21" i="36"/>
  <c r="L21" i="36"/>
  <c r="F22" i="36"/>
  <c r="J22" i="36"/>
  <c r="L22" i="36"/>
  <c r="F23" i="36"/>
  <c r="J23" i="36"/>
  <c r="L23" i="36"/>
  <c r="F24" i="36"/>
  <c r="J24" i="36"/>
  <c r="L24" i="36"/>
  <c r="F25" i="36"/>
  <c r="J25" i="36"/>
  <c r="L25" i="36"/>
  <c r="F26" i="36"/>
  <c r="J26" i="36"/>
  <c r="L26" i="36"/>
  <c r="F27" i="36"/>
  <c r="J27" i="36"/>
  <c r="L27" i="36"/>
  <c r="F28" i="36"/>
  <c r="J28" i="36"/>
  <c r="L28" i="36"/>
  <c r="F29" i="36"/>
  <c r="J29" i="36"/>
  <c r="L29" i="36"/>
  <c r="F30" i="36"/>
  <c r="J30" i="36"/>
  <c r="L30" i="36"/>
  <c r="F31" i="36"/>
  <c r="J31" i="36"/>
  <c r="L31" i="36"/>
  <c r="F32" i="36"/>
  <c r="J32" i="36"/>
  <c r="L32" i="36"/>
  <c r="F33" i="36"/>
  <c r="J33" i="36"/>
  <c r="L33" i="36"/>
  <c r="F34" i="36"/>
  <c r="J34" i="36"/>
  <c r="L34" i="36"/>
  <c r="F35" i="36"/>
  <c r="J35" i="36"/>
  <c r="L35" i="36"/>
  <c r="F36" i="36"/>
  <c r="J36" i="36"/>
  <c r="L36" i="36"/>
  <c r="F37" i="36"/>
  <c r="J37" i="36"/>
  <c r="L37" i="36"/>
  <c r="F38" i="36"/>
  <c r="J38" i="36"/>
  <c r="L38" i="36"/>
  <c r="F39" i="36"/>
  <c r="J39" i="36"/>
  <c r="L39" i="36"/>
  <c r="F40" i="36"/>
  <c r="J40" i="36"/>
  <c r="L40" i="36"/>
  <c r="F41" i="36"/>
  <c r="J41" i="36"/>
  <c r="L41" i="36"/>
  <c r="F42" i="36"/>
  <c r="J42" i="36"/>
  <c r="L42" i="36"/>
  <c r="F43" i="36"/>
  <c r="J43" i="36"/>
  <c r="L43" i="36"/>
  <c r="F44" i="36"/>
  <c r="J44" i="36"/>
  <c r="L44" i="36"/>
  <c r="F45" i="36"/>
  <c r="J45" i="36"/>
  <c r="L45" i="36"/>
  <c r="F46" i="36"/>
  <c r="J46" i="36"/>
  <c r="L46" i="36"/>
  <c r="F47" i="36"/>
  <c r="J47" i="36"/>
  <c r="L47" i="36"/>
  <c r="F48" i="36"/>
  <c r="J48" i="36"/>
  <c r="L48" i="36"/>
  <c r="F49" i="36"/>
  <c r="J49" i="36"/>
  <c r="L49" i="36"/>
  <c r="F50" i="36"/>
  <c r="J50" i="36"/>
  <c r="L50" i="36"/>
  <c r="F51" i="36"/>
  <c r="J51" i="36"/>
  <c r="L51" i="36"/>
  <c r="F52" i="36"/>
  <c r="J52" i="36"/>
  <c r="L52" i="36"/>
  <c r="F53" i="36"/>
  <c r="J53" i="36"/>
  <c r="L53" i="36"/>
  <c r="F54" i="36"/>
  <c r="J54" i="36"/>
  <c r="L54" i="36"/>
  <c r="F55" i="36"/>
  <c r="J55" i="36"/>
  <c r="L55" i="36"/>
  <c r="F56" i="36"/>
  <c r="J56" i="36"/>
  <c r="L56" i="36"/>
  <c r="F57" i="36"/>
  <c r="J57" i="36"/>
  <c r="L57" i="36"/>
  <c r="F58" i="36"/>
  <c r="J58" i="36"/>
  <c r="L58" i="36"/>
  <c r="F59" i="36"/>
  <c r="J59" i="36"/>
  <c r="L59" i="36"/>
  <c r="F60" i="36"/>
  <c r="J60" i="36"/>
  <c r="L60" i="36"/>
  <c r="F61" i="36"/>
  <c r="J61" i="36"/>
  <c r="L61" i="36"/>
  <c r="F62" i="36"/>
  <c r="J62" i="36"/>
  <c r="L62" i="36"/>
  <c r="F63" i="36"/>
  <c r="J63" i="36"/>
  <c r="L63" i="36"/>
  <c r="F64" i="36"/>
  <c r="J64" i="36"/>
  <c r="L64" i="36"/>
  <c r="F65" i="36"/>
  <c r="J65" i="36"/>
  <c r="L65" i="36"/>
  <c r="F66" i="36"/>
  <c r="J66" i="36"/>
  <c r="L66" i="36"/>
  <c r="F67" i="36"/>
  <c r="J67" i="36"/>
  <c r="L67" i="36"/>
  <c r="F68" i="36"/>
  <c r="J68" i="36"/>
  <c r="F19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47" i="36"/>
  <c r="K48" i="36"/>
  <c r="K49" i="36"/>
  <c r="K50" i="36"/>
  <c r="K51" i="36"/>
  <c r="K52" i="36"/>
  <c r="K53" i="36"/>
  <c r="K54" i="36"/>
  <c r="K55" i="36"/>
  <c r="K56" i="36"/>
  <c r="K57" i="36"/>
  <c r="K58" i="36"/>
  <c r="K59" i="36"/>
  <c r="K60" i="36"/>
  <c r="K61" i="36"/>
  <c r="K62" i="36"/>
  <c r="K63" i="36"/>
  <c r="K64" i="36"/>
  <c r="K65" i="36"/>
  <c r="K66" i="36"/>
  <c r="K67" i="36"/>
  <c r="K68" i="36"/>
  <c r="M69" i="36"/>
  <c r="L68" i="36"/>
  <c r="N69" i="36"/>
  <c r="S69" i="36"/>
  <c r="T69" i="36"/>
  <c r="U69" i="36"/>
  <c r="V69" i="36"/>
  <c r="J69" i="36"/>
  <c r="K69" i="36"/>
  <c r="M70" i="36"/>
  <c r="L69" i="36"/>
  <c r="N70" i="36"/>
  <c r="S70" i="36"/>
  <c r="T70" i="36"/>
  <c r="U70" i="36"/>
  <c r="V70" i="36"/>
  <c r="J70" i="36"/>
  <c r="K70" i="36"/>
  <c r="M71" i="36"/>
  <c r="L70" i="36"/>
  <c r="N71" i="36"/>
  <c r="S71" i="36"/>
  <c r="T71" i="36"/>
  <c r="U71" i="36"/>
  <c r="V71" i="36"/>
  <c r="J71" i="36"/>
  <c r="K71" i="36"/>
  <c r="M72" i="36"/>
  <c r="L71" i="36"/>
  <c r="N72" i="36"/>
  <c r="S72" i="36"/>
  <c r="T72" i="36"/>
  <c r="U72" i="36"/>
  <c r="V72" i="36"/>
  <c r="J72" i="36"/>
  <c r="K72" i="36"/>
  <c r="M73" i="36"/>
  <c r="L72" i="36"/>
  <c r="N73" i="36"/>
  <c r="S73" i="36"/>
  <c r="T73" i="36"/>
  <c r="U73" i="36"/>
  <c r="V73" i="36"/>
  <c r="J73" i="36"/>
  <c r="K73" i="36"/>
  <c r="M74" i="36"/>
  <c r="L73" i="36"/>
  <c r="N74" i="36"/>
  <c r="S74" i="36"/>
  <c r="T74" i="36"/>
  <c r="U74" i="36"/>
  <c r="V74" i="36"/>
  <c r="J74" i="36"/>
  <c r="K74" i="36"/>
  <c r="M75" i="36"/>
  <c r="L74" i="36"/>
  <c r="N75" i="36"/>
  <c r="S75" i="36"/>
  <c r="T75" i="36"/>
  <c r="U75" i="36"/>
  <c r="V75" i="36"/>
  <c r="J75" i="36"/>
  <c r="K75" i="36"/>
  <c r="M76" i="36"/>
  <c r="L75" i="36"/>
  <c r="N76" i="36"/>
  <c r="S76" i="36"/>
  <c r="T76" i="36"/>
  <c r="U76" i="36"/>
  <c r="V76" i="36"/>
  <c r="J76" i="36"/>
  <c r="K76" i="36"/>
  <c r="M77" i="36"/>
  <c r="L76" i="36"/>
  <c r="N77" i="36"/>
  <c r="S77" i="36"/>
  <c r="T77" i="36"/>
  <c r="U77" i="36"/>
  <c r="V77" i="36"/>
  <c r="J77" i="36"/>
  <c r="K77" i="36"/>
  <c r="M78" i="36"/>
  <c r="L77" i="36"/>
  <c r="N78" i="36"/>
  <c r="S78" i="36"/>
  <c r="T78" i="36"/>
  <c r="U78" i="36"/>
  <c r="V78" i="36"/>
  <c r="J78" i="36"/>
  <c r="K78" i="36"/>
  <c r="M79" i="36"/>
  <c r="L78" i="36"/>
  <c r="N79" i="36"/>
  <c r="S79" i="36"/>
  <c r="T79" i="36"/>
  <c r="U79" i="36"/>
  <c r="V79" i="36"/>
  <c r="J79" i="36"/>
  <c r="K79" i="36"/>
  <c r="M80" i="36"/>
  <c r="L79" i="36"/>
  <c r="N80" i="36"/>
  <c r="S80" i="36"/>
  <c r="T80" i="36"/>
  <c r="U80" i="36"/>
  <c r="V80" i="36"/>
  <c r="J80" i="36"/>
  <c r="K80" i="36"/>
  <c r="M81" i="36"/>
  <c r="L80" i="36"/>
  <c r="N81" i="36"/>
  <c r="S81" i="36"/>
  <c r="T81" i="36"/>
  <c r="U81" i="36"/>
  <c r="V81" i="36"/>
  <c r="J81" i="36"/>
  <c r="K81" i="36"/>
  <c r="M82" i="36"/>
  <c r="L81" i="36"/>
  <c r="N82" i="36"/>
  <c r="S82" i="36"/>
  <c r="T82" i="36"/>
  <c r="U82" i="36"/>
  <c r="V82" i="36"/>
  <c r="J82" i="36"/>
  <c r="K82" i="36"/>
  <c r="M83" i="36"/>
  <c r="L82" i="36"/>
  <c r="N83" i="36"/>
  <c r="S83" i="36"/>
  <c r="T83" i="36"/>
  <c r="U83" i="36"/>
  <c r="V83" i="36"/>
  <c r="J83" i="36"/>
  <c r="K83" i="36"/>
  <c r="M84" i="36"/>
  <c r="L83" i="36"/>
  <c r="N84" i="36"/>
  <c r="S84" i="36"/>
  <c r="T84" i="36"/>
  <c r="U84" i="36"/>
  <c r="V84" i="36"/>
  <c r="J84" i="36"/>
  <c r="K84" i="36"/>
  <c r="M85" i="36"/>
  <c r="L84" i="36"/>
  <c r="N85" i="36"/>
  <c r="S85" i="36"/>
  <c r="T85" i="36"/>
  <c r="U85" i="36"/>
  <c r="V85" i="36"/>
  <c r="J85" i="36"/>
  <c r="K85" i="36"/>
  <c r="M86" i="36"/>
  <c r="L85" i="36"/>
  <c r="N86" i="36"/>
  <c r="S86" i="36"/>
  <c r="T86" i="36"/>
  <c r="U86" i="36"/>
  <c r="V86" i="36"/>
  <c r="J86" i="36"/>
  <c r="K86" i="36"/>
  <c r="M87" i="36"/>
  <c r="L86" i="36"/>
  <c r="N87" i="36"/>
  <c r="S87" i="36"/>
  <c r="T87" i="36"/>
  <c r="U87" i="36"/>
  <c r="V87" i="36"/>
  <c r="J87" i="36"/>
  <c r="K87" i="36"/>
  <c r="M88" i="36"/>
  <c r="L87" i="36"/>
  <c r="N88" i="36"/>
  <c r="S88" i="36"/>
  <c r="T88" i="36"/>
  <c r="U88" i="36"/>
  <c r="V88" i="36"/>
  <c r="J88" i="36"/>
  <c r="K88" i="36"/>
  <c r="M89" i="36"/>
  <c r="L88" i="36"/>
  <c r="N89" i="36"/>
  <c r="S89" i="36"/>
  <c r="T89" i="36"/>
  <c r="U89" i="36"/>
  <c r="V89" i="36"/>
  <c r="J89" i="36"/>
  <c r="K89" i="36"/>
  <c r="M90" i="36"/>
  <c r="L89" i="36"/>
  <c r="N90" i="36"/>
  <c r="S90" i="36"/>
  <c r="T90" i="36"/>
  <c r="U90" i="36"/>
  <c r="V90" i="36"/>
  <c r="J90" i="36"/>
  <c r="K90" i="36"/>
  <c r="M91" i="36"/>
  <c r="L90" i="36"/>
  <c r="N91" i="36"/>
  <c r="S91" i="36"/>
  <c r="T91" i="36"/>
  <c r="U91" i="36"/>
  <c r="V91" i="36"/>
  <c r="J91" i="36"/>
  <c r="K91" i="36"/>
  <c r="M92" i="36"/>
  <c r="L91" i="36"/>
  <c r="N92" i="36"/>
  <c r="S92" i="36"/>
  <c r="T92" i="36"/>
  <c r="U92" i="36"/>
  <c r="V92" i="36"/>
  <c r="J92" i="36"/>
  <c r="K92" i="36"/>
  <c r="M93" i="36"/>
  <c r="L92" i="36"/>
  <c r="N93" i="36"/>
  <c r="S93" i="36"/>
  <c r="T93" i="36"/>
  <c r="U93" i="36"/>
  <c r="V93" i="36"/>
  <c r="J93" i="36"/>
  <c r="K93" i="36"/>
  <c r="M94" i="36"/>
  <c r="L93" i="36"/>
  <c r="N94" i="36"/>
  <c r="S94" i="36"/>
  <c r="T94" i="36"/>
  <c r="U94" i="36"/>
  <c r="V94" i="36"/>
  <c r="J94" i="36"/>
  <c r="K94" i="36"/>
  <c r="M95" i="36"/>
  <c r="L94" i="36"/>
  <c r="N95" i="36"/>
  <c r="S95" i="36"/>
  <c r="T95" i="36"/>
  <c r="U95" i="36"/>
  <c r="V95" i="36"/>
  <c r="J95" i="36"/>
  <c r="K95" i="36"/>
  <c r="M96" i="36"/>
  <c r="L95" i="36"/>
  <c r="N96" i="36"/>
  <c r="S96" i="36"/>
  <c r="T96" i="36"/>
  <c r="U96" i="36"/>
  <c r="V96" i="36"/>
  <c r="J96" i="36"/>
  <c r="K96" i="36"/>
  <c r="M97" i="36"/>
  <c r="L96" i="36"/>
  <c r="N97" i="36"/>
  <c r="S97" i="36"/>
  <c r="T97" i="36"/>
  <c r="U97" i="36"/>
  <c r="V97" i="36"/>
  <c r="J97" i="36"/>
  <c r="K97" i="36"/>
  <c r="M98" i="36"/>
  <c r="L97" i="36"/>
  <c r="N98" i="36"/>
  <c r="S98" i="36"/>
  <c r="T98" i="36"/>
  <c r="U98" i="36"/>
  <c r="V98" i="36"/>
  <c r="J98" i="36"/>
  <c r="K98" i="36"/>
  <c r="M99" i="36"/>
  <c r="L98" i="36"/>
  <c r="N99" i="36"/>
  <c r="S99" i="36"/>
  <c r="T99" i="36"/>
  <c r="U99" i="36"/>
  <c r="V99" i="36"/>
  <c r="J99" i="36"/>
  <c r="K99" i="36"/>
  <c r="M100" i="36"/>
  <c r="L99" i="36"/>
  <c r="N100" i="36"/>
  <c r="S100" i="36"/>
  <c r="T100" i="36"/>
  <c r="U100" i="36"/>
  <c r="V100" i="36"/>
  <c r="J100" i="36"/>
  <c r="K100" i="36"/>
  <c r="M101" i="36"/>
  <c r="L100" i="36"/>
  <c r="N101" i="36"/>
  <c r="S101" i="36"/>
  <c r="T101" i="36"/>
  <c r="U101" i="36"/>
  <c r="V101" i="36"/>
  <c r="J101" i="36"/>
  <c r="K101" i="36"/>
  <c r="M102" i="36"/>
  <c r="L101" i="36"/>
  <c r="N102" i="36"/>
  <c r="S102" i="36"/>
  <c r="T102" i="36"/>
  <c r="U102" i="36"/>
  <c r="V102" i="36"/>
  <c r="J102" i="36"/>
  <c r="K102" i="36"/>
  <c r="M103" i="36"/>
  <c r="L102" i="36"/>
  <c r="N103" i="36"/>
  <c r="S103" i="36"/>
  <c r="T103" i="36"/>
  <c r="U103" i="36"/>
  <c r="V103" i="36"/>
  <c r="J103" i="36"/>
  <c r="K103" i="36"/>
  <c r="M104" i="36"/>
  <c r="L103" i="36"/>
  <c r="N104" i="36"/>
  <c r="S104" i="36"/>
  <c r="T104" i="36"/>
  <c r="U104" i="36"/>
  <c r="V104" i="36"/>
  <c r="J104" i="36"/>
  <c r="K104" i="36"/>
  <c r="M105" i="36"/>
  <c r="L104" i="36"/>
  <c r="N105" i="36"/>
  <c r="S105" i="36"/>
  <c r="T105" i="36"/>
  <c r="U105" i="36"/>
  <c r="V105" i="36"/>
  <c r="J105" i="36"/>
  <c r="K105" i="36"/>
  <c r="M106" i="36"/>
  <c r="L105" i="36"/>
  <c r="N106" i="36"/>
  <c r="S106" i="36"/>
  <c r="T106" i="36"/>
  <c r="U106" i="36"/>
  <c r="V106" i="36"/>
  <c r="J106" i="36"/>
  <c r="K106" i="36"/>
  <c r="M107" i="36"/>
  <c r="L106" i="36"/>
  <c r="N107" i="36"/>
  <c r="S107" i="36"/>
  <c r="T107" i="36"/>
  <c r="U107" i="36"/>
  <c r="V107" i="36"/>
  <c r="J107" i="36"/>
  <c r="K107" i="36"/>
  <c r="M108" i="36"/>
  <c r="L107" i="36"/>
  <c r="N108" i="36"/>
  <c r="S108" i="36"/>
  <c r="T108" i="36"/>
  <c r="U108" i="36"/>
  <c r="V108" i="36"/>
  <c r="J108" i="36"/>
  <c r="K108" i="36"/>
  <c r="M109" i="36"/>
  <c r="L108" i="36"/>
  <c r="N109" i="36"/>
  <c r="S109" i="36"/>
  <c r="T109" i="36"/>
  <c r="U109" i="36"/>
  <c r="V109" i="36"/>
  <c r="J109" i="36"/>
  <c r="K109" i="36"/>
  <c r="M110" i="36"/>
  <c r="L109" i="36"/>
  <c r="N110" i="36"/>
  <c r="S110" i="36"/>
  <c r="T110" i="36"/>
  <c r="U110" i="36"/>
  <c r="V110" i="36"/>
  <c r="J110" i="36"/>
  <c r="K110" i="36"/>
  <c r="M111" i="36"/>
  <c r="L110" i="36"/>
  <c r="N111" i="36"/>
  <c r="S111" i="36"/>
  <c r="T111" i="36"/>
  <c r="U111" i="36"/>
  <c r="V111" i="36"/>
  <c r="J111" i="36"/>
  <c r="K111" i="36"/>
  <c r="M112" i="36"/>
  <c r="L111" i="36"/>
  <c r="N112" i="36"/>
  <c r="S112" i="36"/>
  <c r="T112" i="36"/>
  <c r="U112" i="36"/>
  <c r="V112" i="36"/>
  <c r="J112" i="36"/>
  <c r="K112" i="36"/>
  <c r="M113" i="36"/>
  <c r="L112" i="36"/>
  <c r="N113" i="36"/>
  <c r="S113" i="36"/>
  <c r="T113" i="36"/>
  <c r="U113" i="36"/>
  <c r="V113" i="36"/>
  <c r="J113" i="36"/>
  <c r="K113" i="36"/>
  <c r="M114" i="36"/>
  <c r="L113" i="36"/>
  <c r="N114" i="36"/>
  <c r="S114" i="36"/>
  <c r="T114" i="36"/>
  <c r="U114" i="36"/>
  <c r="V114" i="36"/>
  <c r="J114" i="36"/>
  <c r="K114" i="36"/>
  <c r="M115" i="36"/>
  <c r="L114" i="36"/>
  <c r="N115" i="36"/>
  <c r="S115" i="36"/>
  <c r="T115" i="36"/>
  <c r="U115" i="36"/>
  <c r="V115" i="36"/>
  <c r="J115" i="36"/>
  <c r="K115" i="36"/>
  <c r="M116" i="36"/>
  <c r="L115" i="36"/>
  <c r="N116" i="36"/>
  <c r="S116" i="36"/>
  <c r="T116" i="36"/>
  <c r="U116" i="36"/>
  <c r="V116" i="36"/>
  <c r="J116" i="36"/>
  <c r="K116" i="36"/>
  <c r="M117" i="36"/>
  <c r="L116" i="36"/>
  <c r="N117" i="36"/>
  <c r="S117" i="36"/>
  <c r="T117" i="36"/>
  <c r="U117" i="36"/>
  <c r="V117" i="36"/>
  <c r="J117" i="36"/>
  <c r="K117" i="36"/>
  <c r="M118" i="36"/>
  <c r="L117" i="36"/>
  <c r="N118" i="36"/>
  <c r="S118" i="36"/>
  <c r="T118" i="36"/>
  <c r="U118" i="36"/>
  <c r="V118" i="36"/>
  <c r="J118" i="36"/>
  <c r="K118" i="36"/>
  <c r="M119" i="36"/>
  <c r="L118" i="36"/>
  <c r="N119" i="36"/>
  <c r="S119" i="36"/>
  <c r="T119" i="36"/>
  <c r="U119" i="36"/>
  <c r="V119" i="36"/>
  <c r="J119" i="36"/>
  <c r="K119" i="36"/>
  <c r="M120" i="36"/>
  <c r="L119" i="36"/>
  <c r="N120" i="36"/>
  <c r="S120" i="36"/>
  <c r="T120" i="36"/>
  <c r="U120" i="36"/>
  <c r="V120" i="36"/>
  <c r="J120" i="36"/>
  <c r="K120" i="36"/>
  <c r="M121" i="36"/>
  <c r="L120" i="36"/>
  <c r="N121" i="36"/>
  <c r="S121" i="36"/>
  <c r="T121" i="36"/>
  <c r="U121" i="36"/>
  <c r="V121" i="36"/>
  <c r="J121" i="36"/>
  <c r="K121" i="36"/>
  <c r="M122" i="36"/>
  <c r="L121" i="36"/>
  <c r="N122" i="36"/>
  <c r="S122" i="36"/>
  <c r="T122" i="36"/>
  <c r="U122" i="36"/>
  <c r="V122" i="36"/>
  <c r="J122" i="36"/>
  <c r="K122" i="36"/>
  <c r="M123" i="36"/>
  <c r="L122" i="36"/>
  <c r="N123" i="36"/>
  <c r="S123" i="36"/>
  <c r="T123" i="36"/>
  <c r="U123" i="36"/>
  <c r="V123" i="36"/>
  <c r="J123" i="36"/>
  <c r="K123" i="36"/>
  <c r="M124" i="36"/>
  <c r="L123" i="36"/>
  <c r="N124" i="36"/>
  <c r="S124" i="36"/>
  <c r="T124" i="36"/>
  <c r="U124" i="36"/>
  <c r="V124" i="36"/>
  <c r="J124" i="36"/>
  <c r="K124" i="36"/>
  <c r="M125" i="36"/>
  <c r="L124" i="36"/>
  <c r="N125" i="36"/>
  <c r="S125" i="36"/>
  <c r="T125" i="36"/>
  <c r="U125" i="36"/>
  <c r="V125" i="36"/>
  <c r="J125" i="36"/>
  <c r="K125" i="36"/>
  <c r="M126" i="36"/>
  <c r="L125" i="36"/>
  <c r="N126" i="36"/>
  <c r="S126" i="36"/>
  <c r="T126" i="36"/>
  <c r="U126" i="36"/>
  <c r="V126" i="36"/>
  <c r="J126" i="36"/>
  <c r="K126" i="36"/>
  <c r="M127" i="36"/>
  <c r="L126" i="36"/>
  <c r="N127" i="36"/>
  <c r="S127" i="36"/>
  <c r="T127" i="36"/>
  <c r="U127" i="36"/>
  <c r="V127" i="36"/>
  <c r="J127" i="36"/>
  <c r="K127" i="36"/>
  <c r="M128" i="36"/>
  <c r="L127" i="36"/>
  <c r="N128" i="36"/>
  <c r="S128" i="36"/>
  <c r="T128" i="36"/>
  <c r="U128" i="36"/>
  <c r="V128" i="36"/>
  <c r="J128" i="36"/>
  <c r="K128" i="36"/>
  <c r="M129" i="36"/>
  <c r="L128" i="36"/>
  <c r="N129" i="36"/>
  <c r="S129" i="36"/>
  <c r="T129" i="36"/>
  <c r="U129" i="36"/>
  <c r="V129" i="36"/>
  <c r="J129" i="36"/>
  <c r="K129" i="36"/>
  <c r="M130" i="36"/>
  <c r="L129" i="36"/>
  <c r="N130" i="36"/>
  <c r="S130" i="36"/>
  <c r="T130" i="36"/>
  <c r="U130" i="36"/>
  <c r="V130" i="36"/>
  <c r="J130" i="36"/>
  <c r="K130" i="36"/>
  <c r="M131" i="36"/>
  <c r="L130" i="36"/>
  <c r="N131" i="36"/>
  <c r="S131" i="36"/>
  <c r="T131" i="36"/>
  <c r="U131" i="36"/>
  <c r="V131" i="36"/>
  <c r="J131" i="36"/>
  <c r="K131" i="36"/>
  <c r="M132" i="36"/>
  <c r="L131" i="36"/>
  <c r="N132" i="36"/>
  <c r="S132" i="36"/>
  <c r="T132" i="36"/>
  <c r="U132" i="36"/>
  <c r="V132" i="36"/>
  <c r="J132" i="36"/>
  <c r="K132" i="36"/>
  <c r="M133" i="36"/>
  <c r="L132" i="36"/>
  <c r="N133" i="36"/>
  <c r="S133" i="36"/>
  <c r="T133" i="36"/>
  <c r="U133" i="36"/>
  <c r="V133" i="36"/>
  <c r="J133" i="36"/>
  <c r="K133" i="36"/>
  <c r="M134" i="36"/>
  <c r="L133" i="36"/>
  <c r="N134" i="36"/>
  <c r="S134" i="36"/>
  <c r="T134" i="36"/>
  <c r="U134" i="36"/>
  <c r="V134" i="36"/>
  <c r="J134" i="36"/>
  <c r="K134" i="36"/>
  <c r="M135" i="36"/>
  <c r="L134" i="36"/>
  <c r="N135" i="36"/>
  <c r="S135" i="36"/>
  <c r="T135" i="36"/>
  <c r="U135" i="36"/>
  <c r="V135" i="36"/>
  <c r="J135" i="36"/>
  <c r="K135" i="36"/>
  <c r="M136" i="36"/>
  <c r="L135" i="36"/>
  <c r="N136" i="36"/>
  <c r="S136" i="36"/>
  <c r="T136" i="36"/>
  <c r="U136" i="36"/>
  <c r="V136" i="36"/>
  <c r="J136" i="36"/>
  <c r="K136" i="36"/>
  <c r="M137" i="36"/>
  <c r="L136" i="36"/>
  <c r="N137" i="36"/>
  <c r="S137" i="36"/>
  <c r="T137" i="36"/>
  <c r="U137" i="36"/>
  <c r="V137" i="36"/>
  <c r="J137" i="36"/>
  <c r="K137" i="36"/>
  <c r="M138" i="36"/>
  <c r="L137" i="36"/>
  <c r="N138" i="36"/>
  <c r="S138" i="36"/>
  <c r="T138" i="36"/>
  <c r="U138" i="36"/>
  <c r="V138" i="36"/>
  <c r="J138" i="36"/>
  <c r="K138" i="36"/>
  <c r="M139" i="36"/>
  <c r="L138" i="36"/>
  <c r="N139" i="36"/>
  <c r="S139" i="36"/>
  <c r="T139" i="36"/>
  <c r="U139" i="36"/>
  <c r="V139" i="36"/>
  <c r="J139" i="36"/>
  <c r="K139" i="36"/>
  <c r="M140" i="36"/>
  <c r="L139" i="36"/>
  <c r="N140" i="36"/>
  <c r="S140" i="36"/>
  <c r="T140" i="36"/>
  <c r="U140" i="36"/>
  <c r="V140" i="36"/>
  <c r="J140" i="36"/>
  <c r="K140" i="36"/>
  <c r="M141" i="36"/>
  <c r="L140" i="36"/>
  <c r="N141" i="36"/>
  <c r="S141" i="36"/>
  <c r="T141" i="36"/>
  <c r="U141" i="36"/>
  <c r="V141" i="36"/>
  <c r="J141" i="36"/>
  <c r="K141" i="36"/>
  <c r="M142" i="36"/>
  <c r="L141" i="36"/>
  <c r="N142" i="36"/>
  <c r="S142" i="36"/>
  <c r="T142" i="36"/>
  <c r="U142" i="36"/>
  <c r="V142" i="36"/>
  <c r="J142" i="36"/>
  <c r="K142" i="36"/>
  <c r="M143" i="36"/>
  <c r="L142" i="36"/>
  <c r="N143" i="36"/>
  <c r="S143" i="36"/>
  <c r="T143" i="36"/>
  <c r="U143" i="36"/>
  <c r="V143" i="36"/>
  <c r="J143" i="36"/>
  <c r="K143" i="36"/>
  <c r="M144" i="36"/>
  <c r="L143" i="36"/>
  <c r="N144" i="36"/>
  <c r="S144" i="36"/>
  <c r="T144" i="36"/>
  <c r="U144" i="36"/>
  <c r="V144" i="36"/>
  <c r="J144" i="36"/>
  <c r="K144" i="36"/>
  <c r="M145" i="36"/>
  <c r="L144" i="36"/>
  <c r="N145" i="36"/>
  <c r="S145" i="36"/>
  <c r="T145" i="36"/>
  <c r="U145" i="36"/>
  <c r="V145" i="36"/>
  <c r="J145" i="36"/>
  <c r="K145" i="36"/>
  <c r="M146" i="36"/>
  <c r="L145" i="36"/>
  <c r="N146" i="36"/>
  <c r="S146" i="36"/>
  <c r="T146" i="36"/>
  <c r="U146" i="36"/>
  <c r="V146" i="36"/>
  <c r="J146" i="36"/>
  <c r="K146" i="36"/>
  <c r="M147" i="36"/>
  <c r="L146" i="36"/>
  <c r="N147" i="36"/>
  <c r="S147" i="36"/>
  <c r="T147" i="36"/>
  <c r="U147" i="36"/>
  <c r="V147" i="36"/>
  <c r="J147" i="36"/>
  <c r="K147" i="36"/>
  <c r="M148" i="36"/>
  <c r="L147" i="36"/>
  <c r="N148" i="36"/>
  <c r="S148" i="36"/>
  <c r="T148" i="36"/>
  <c r="U148" i="36"/>
  <c r="V148" i="36"/>
  <c r="J148" i="36"/>
  <c r="K148" i="36"/>
  <c r="M149" i="36"/>
  <c r="L148" i="36"/>
  <c r="N149" i="36"/>
  <c r="S149" i="36"/>
  <c r="T149" i="36"/>
  <c r="U149" i="36"/>
  <c r="V149" i="36"/>
  <c r="J149" i="36"/>
  <c r="K149" i="36"/>
  <c r="M150" i="36"/>
  <c r="L149" i="36"/>
  <c r="N150" i="36"/>
  <c r="S150" i="36"/>
  <c r="T150" i="36"/>
  <c r="U150" i="36"/>
  <c r="V150" i="36"/>
  <c r="J150" i="36"/>
  <c r="K150" i="36"/>
  <c r="M151" i="36"/>
  <c r="L150" i="36"/>
  <c r="N151" i="36"/>
  <c r="S151" i="36"/>
  <c r="T151" i="36"/>
  <c r="U151" i="36"/>
  <c r="V151" i="36"/>
  <c r="J151" i="36"/>
  <c r="K151" i="36"/>
  <c r="M152" i="36"/>
  <c r="L151" i="36"/>
  <c r="N152" i="36"/>
  <c r="S152" i="36"/>
  <c r="T152" i="36"/>
  <c r="U152" i="36"/>
  <c r="V152" i="36"/>
  <c r="J152" i="36"/>
  <c r="K152" i="36"/>
  <c r="M153" i="36"/>
  <c r="L152" i="36"/>
  <c r="N153" i="36"/>
  <c r="S153" i="36"/>
  <c r="T153" i="36"/>
  <c r="U153" i="36"/>
  <c r="V153" i="36"/>
  <c r="J153" i="36"/>
  <c r="K153" i="36"/>
  <c r="M154" i="36"/>
  <c r="L153" i="36"/>
  <c r="N154" i="36"/>
  <c r="S154" i="36"/>
  <c r="T154" i="36"/>
  <c r="U154" i="36"/>
  <c r="V154" i="36"/>
  <c r="J154" i="36"/>
  <c r="K154" i="36"/>
  <c r="M155" i="36"/>
  <c r="L154" i="36"/>
  <c r="N155" i="36"/>
  <c r="S155" i="36"/>
  <c r="T155" i="36"/>
  <c r="U155" i="36"/>
  <c r="V155" i="36"/>
  <c r="J155" i="36"/>
  <c r="K155" i="36"/>
  <c r="M156" i="36"/>
  <c r="L155" i="36"/>
  <c r="N156" i="36"/>
  <c r="S156" i="36"/>
  <c r="T156" i="36"/>
  <c r="U156" i="36"/>
  <c r="V156" i="36"/>
  <c r="J156" i="36"/>
  <c r="K156" i="36"/>
  <c r="M157" i="36"/>
  <c r="L156" i="36"/>
  <c r="N157" i="36"/>
  <c r="S157" i="36"/>
  <c r="T157" i="36"/>
  <c r="U157" i="36"/>
  <c r="V157" i="36"/>
  <c r="J157" i="36"/>
  <c r="K157" i="36"/>
  <c r="M158" i="36"/>
  <c r="L157" i="36"/>
  <c r="N158" i="36"/>
  <c r="S158" i="36"/>
  <c r="T158" i="36"/>
  <c r="U158" i="36"/>
  <c r="V158" i="36"/>
  <c r="J158" i="36"/>
  <c r="K158" i="36"/>
  <c r="M159" i="36"/>
  <c r="L158" i="36"/>
  <c r="N159" i="36"/>
  <c r="S159" i="36"/>
  <c r="T159" i="36"/>
  <c r="U159" i="36"/>
  <c r="V159" i="36"/>
  <c r="J159" i="36"/>
  <c r="K159" i="36"/>
  <c r="M160" i="36"/>
  <c r="L159" i="36"/>
  <c r="N160" i="36"/>
  <c r="S160" i="36"/>
  <c r="T160" i="36"/>
  <c r="U160" i="36"/>
  <c r="V160" i="36"/>
  <c r="J160" i="36"/>
  <c r="K160" i="36"/>
  <c r="M161" i="36"/>
  <c r="L160" i="36"/>
  <c r="N161" i="36"/>
  <c r="S161" i="36"/>
  <c r="T161" i="36"/>
  <c r="U161" i="36"/>
  <c r="V161" i="36"/>
  <c r="J161" i="36"/>
  <c r="K161" i="36"/>
  <c r="M162" i="36"/>
  <c r="L161" i="36"/>
  <c r="N162" i="36"/>
  <c r="S162" i="36"/>
  <c r="T162" i="36"/>
  <c r="U162" i="36"/>
  <c r="V162" i="36"/>
  <c r="J162" i="36"/>
  <c r="K162" i="36"/>
  <c r="M163" i="36"/>
  <c r="L162" i="36"/>
  <c r="N163" i="36"/>
  <c r="S163" i="36"/>
  <c r="T163" i="36"/>
  <c r="U163" i="36"/>
  <c r="V163" i="36"/>
  <c r="J163" i="36"/>
  <c r="K163" i="36"/>
  <c r="M164" i="36"/>
  <c r="L163" i="36"/>
  <c r="N164" i="36"/>
  <c r="S164" i="36"/>
  <c r="T164" i="36"/>
  <c r="U164" i="36"/>
  <c r="V164" i="36"/>
  <c r="J164" i="36"/>
  <c r="K164" i="36"/>
  <c r="M165" i="36"/>
  <c r="L164" i="36"/>
  <c r="N165" i="36"/>
  <c r="S165" i="36"/>
  <c r="T165" i="36"/>
  <c r="U165" i="36"/>
  <c r="V165" i="36"/>
  <c r="J165" i="36"/>
  <c r="K165" i="36"/>
  <c r="M166" i="36"/>
  <c r="L165" i="36"/>
  <c r="N166" i="36"/>
  <c r="S166" i="36"/>
  <c r="T166" i="36"/>
  <c r="U166" i="36"/>
  <c r="V166" i="36"/>
  <c r="J166" i="36"/>
  <c r="K166" i="36"/>
  <c r="M167" i="36"/>
  <c r="L166" i="36"/>
  <c r="N167" i="36"/>
  <c r="S167" i="36"/>
  <c r="T167" i="36"/>
  <c r="U167" i="36"/>
  <c r="V167" i="36"/>
  <c r="J167" i="36"/>
  <c r="K167" i="36"/>
  <c r="M168" i="36"/>
  <c r="L167" i="36"/>
  <c r="N168" i="36"/>
  <c r="S168" i="36"/>
  <c r="T168" i="36"/>
  <c r="U168" i="36"/>
  <c r="V168" i="36"/>
  <c r="J168" i="36"/>
  <c r="K168" i="36"/>
  <c r="M169" i="36"/>
  <c r="L168" i="36"/>
  <c r="N169" i="36"/>
  <c r="S169" i="36"/>
  <c r="T169" i="36"/>
  <c r="U169" i="36"/>
  <c r="V169" i="36"/>
  <c r="J169" i="36"/>
  <c r="K169" i="36"/>
  <c r="M170" i="36"/>
  <c r="L169" i="36"/>
  <c r="N170" i="36"/>
  <c r="S170" i="36"/>
  <c r="T170" i="36"/>
  <c r="U170" i="36"/>
  <c r="V170" i="36"/>
  <c r="J170" i="36"/>
  <c r="K170" i="36"/>
  <c r="M171" i="36"/>
  <c r="L170" i="36"/>
  <c r="N171" i="36"/>
  <c r="S171" i="36"/>
  <c r="T171" i="36"/>
  <c r="U171" i="36"/>
  <c r="V171" i="36"/>
  <c r="J171" i="36"/>
  <c r="K171" i="36"/>
  <c r="M172" i="36"/>
  <c r="L171" i="36"/>
  <c r="N172" i="36"/>
  <c r="S172" i="36"/>
  <c r="T172" i="36"/>
  <c r="U172" i="36"/>
  <c r="V172" i="36"/>
  <c r="J172" i="36"/>
  <c r="K172" i="36"/>
  <c r="M173" i="36"/>
  <c r="L172" i="36"/>
  <c r="N173" i="36"/>
  <c r="S173" i="36"/>
  <c r="T173" i="36"/>
  <c r="U173" i="36"/>
  <c r="V173" i="36"/>
  <c r="J173" i="36"/>
  <c r="K173" i="36"/>
  <c r="M174" i="36"/>
  <c r="L173" i="36"/>
  <c r="N174" i="36"/>
  <c r="S174" i="36"/>
  <c r="T174" i="36"/>
  <c r="U174" i="36"/>
  <c r="V174" i="36"/>
  <c r="J174" i="36"/>
  <c r="K174" i="36"/>
  <c r="M175" i="36"/>
  <c r="L174" i="36"/>
  <c r="N175" i="36"/>
  <c r="S175" i="36"/>
  <c r="T175" i="36"/>
  <c r="U175" i="36"/>
  <c r="V175" i="36"/>
  <c r="J175" i="36"/>
  <c r="K175" i="36"/>
  <c r="M176" i="36"/>
  <c r="L175" i="36"/>
  <c r="N176" i="36"/>
  <c r="S176" i="36"/>
  <c r="T176" i="36"/>
  <c r="U176" i="36"/>
  <c r="V176" i="36"/>
  <c r="J176" i="36"/>
  <c r="K176" i="36"/>
  <c r="M177" i="36"/>
  <c r="L176" i="36"/>
  <c r="N177" i="36"/>
  <c r="S177" i="36"/>
  <c r="T177" i="36"/>
  <c r="U177" i="36"/>
  <c r="V177" i="36"/>
  <c r="J177" i="36"/>
  <c r="K177" i="36"/>
  <c r="M178" i="36"/>
  <c r="L177" i="36"/>
  <c r="N178" i="36"/>
  <c r="S178" i="36"/>
  <c r="T178" i="36"/>
  <c r="U178" i="36"/>
  <c r="V178" i="36"/>
  <c r="J178" i="36"/>
  <c r="K178" i="36"/>
  <c r="M179" i="36"/>
  <c r="L178" i="36"/>
  <c r="N179" i="36"/>
  <c r="S179" i="36"/>
  <c r="T179" i="36"/>
  <c r="U179" i="36"/>
  <c r="V179" i="36"/>
  <c r="J179" i="36"/>
  <c r="K179" i="36"/>
  <c r="M180" i="36"/>
  <c r="L179" i="36"/>
  <c r="N180" i="36"/>
  <c r="S180" i="36"/>
  <c r="T180" i="36"/>
  <c r="U180" i="36"/>
  <c r="V180" i="36"/>
  <c r="J180" i="36"/>
  <c r="K180" i="36"/>
  <c r="M181" i="36"/>
  <c r="L180" i="36"/>
  <c r="N181" i="36"/>
  <c r="S181" i="36"/>
  <c r="T181" i="36"/>
  <c r="U181" i="36"/>
  <c r="V181" i="36"/>
  <c r="J181" i="36"/>
  <c r="K181" i="36"/>
  <c r="M182" i="36"/>
  <c r="L181" i="36"/>
  <c r="N182" i="36"/>
  <c r="S182" i="36"/>
  <c r="T182" i="36"/>
  <c r="U182" i="36"/>
  <c r="V182" i="36"/>
  <c r="J182" i="36"/>
  <c r="K182" i="36"/>
  <c r="M183" i="36"/>
  <c r="L182" i="36"/>
  <c r="N183" i="36"/>
  <c r="S183" i="36"/>
  <c r="T183" i="36"/>
  <c r="U183" i="36"/>
  <c r="V183" i="36"/>
  <c r="J183" i="36"/>
  <c r="K183" i="36"/>
  <c r="M184" i="36"/>
  <c r="L183" i="36"/>
  <c r="N184" i="36"/>
  <c r="S184" i="36"/>
  <c r="T184" i="36"/>
  <c r="U184" i="36"/>
  <c r="V184" i="36"/>
  <c r="J184" i="36"/>
  <c r="K184" i="36"/>
  <c r="M185" i="36"/>
  <c r="L184" i="36"/>
  <c r="N185" i="36"/>
  <c r="S185" i="36"/>
  <c r="T185" i="36"/>
  <c r="U185" i="36"/>
  <c r="V185" i="36"/>
  <c r="J185" i="36"/>
  <c r="K185" i="36"/>
  <c r="M186" i="36"/>
  <c r="L185" i="36"/>
  <c r="N186" i="36"/>
  <c r="S186" i="36"/>
  <c r="T186" i="36"/>
  <c r="U186" i="36"/>
  <c r="V186" i="36"/>
  <c r="J186" i="36"/>
  <c r="K186" i="36"/>
  <c r="M187" i="36"/>
  <c r="L186" i="36"/>
  <c r="N187" i="36"/>
  <c r="S187" i="36"/>
  <c r="T187" i="36"/>
  <c r="U187" i="36"/>
  <c r="V187" i="36"/>
  <c r="J187" i="36"/>
  <c r="K187" i="36"/>
  <c r="M188" i="36"/>
  <c r="L187" i="36"/>
  <c r="N188" i="36"/>
  <c r="S188" i="36"/>
  <c r="T188" i="36"/>
  <c r="U188" i="36"/>
  <c r="V188" i="36"/>
  <c r="J188" i="36"/>
  <c r="K188" i="36"/>
  <c r="M189" i="36"/>
  <c r="L188" i="36"/>
  <c r="N189" i="36"/>
  <c r="S189" i="36"/>
  <c r="T189" i="36"/>
  <c r="U189" i="36"/>
  <c r="V189" i="36"/>
  <c r="J189" i="36"/>
  <c r="K189" i="36"/>
  <c r="M190" i="36"/>
  <c r="L189" i="36"/>
  <c r="N190" i="36"/>
  <c r="S190" i="36"/>
  <c r="T190" i="36"/>
  <c r="U190" i="36"/>
  <c r="V190" i="36"/>
  <c r="J190" i="36"/>
  <c r="K190" i="36"/>
  <c r="M191" i="36"/>
  <c r="L190" i="36"/>
  <c r="N191" i="36"/>
  <c r="S191" i="36"/>
  <c r="T191" i="36"/>
  <c r="U191" i="36"/>
  <c r="V191" i="36"/>
  <c r="J191" i="36"/>
  <c r="K191" i="36"/>
  <c r="M192" i="36"/>
  <c r="L191" i="36"/>
  <c r="N192" i="36"/>
  <c r="S192" i="36"/>
  <c r="T192" i="36"/>
  <c r="U192" i="36"/>
  <c r="V192" i="36"/>
  <c r="J192" i="36"/>
  <c r="K192" i="36"/>
  <c r="M193" i="36"/>
  <c r="L192" i="36"/>
  <c r="N193" i="36"/>
  <c r="S193" i="36"/>
  <c r="T193" i="36"/>
  <c r="U193" i="36"/>
  <c r="V193" i="36"/>
  <c r="J193" i="36"/>
  <c r="K193" i="36"/>
  <c r="M194" i="36"/>
  <c r="L193" i="36"/>
  <c r="N194" i="36"/>
  <c r="S194" i="36"/>
  <c r="T194" i="36"/>
  <c r="U194" i="36"/>
  <c r="V194" i="36"/>
  <c r="J194" i="36"/>
  <c r="K194" i="36"/>
  <c r="M195" i="36"/>
  <c r="L194" i="36"/>
  <c r="N195" i="36"/>
  <c r="S195" i="36"/>
  <c r="T195" i="36"/>
  <c r="U195" i="36"/>
  <c r="V195" i="36"/>
  <c r="J195" i="36"/>
  <c r="K195" i="36"/>
  <c r="M196" i="36"/>
  <c r="L195" i="36"/>
  <c r="N196" i="36"/>
  <c r="S196" i="36"/>
  <c r="T196" i="36"/>
  <c r="U196" i="36"/>
  <c r="V196" i="36"/>
  <c r="J196" i="36"/>
  <c r="K196" i="36"/>
  <c r="M197" i="36"/>
  <c r="L196" i="36"/>
  <c r="N197" i="36"/>
  <c r="S197" i="36"/>
  <c r="T197" i="36"/>
  <c r="U197" i="36"/>
  <c r="V197" i="36"/>
  <c r="J197" i="36"/>
  <c r="K197" i="36"/>
  <c r="M198" i="36"/>
  <c r="L197" i="36"/>
  <c r="N198" i="36"/>
  <c r="S198" i="36"/>
  <c r="T198" i="36"/>
  <c r="U198" i="36"/>
  <c r="V198" i="36"/>
  <c r="J198" i="36"/>
  <c r="K198" i="36"/>
  <c r="M199" i="36"/>
  <c r="L198" i="36"/>
  <c r="N199" i="36"/>
  <c r="S199" i="36"/>
  <c r="T199" i="36"/>
  <c r="U199" i="36"/>
  <c r="V199" i="36"/>
  <c r="J199" i="36"/>
  <c r="K199" i="36"/>
  <c r="M200" i="36"/>
  <c r="L199" i="36"/>
  <c r="N200" i="36"/>
  <c r="S200" i="36"/>
  <c r="T200" i="36"/>
  <c r="U200" i="36"/>
  <c r="V200" i="36"/>
  <c r="J200" i="36"/>
  <c r="K200" i="36"/>
  <c r="M201" i="36"/>
  <c r="L200" i="36"/>
  <c r="N201" i="36"/>
  <c r="S201" i="36"/>
  <c r="T201" i="36"/>
  <c r="U201" i="36"/>
  <c r="V201" i="36"/>
  <c r="J201" i="36"/>
  <c r="K201" i="36"/>
  <c r="M202" i="36"/>
  <c r="L201" i="36"/>
  <c r="N202" i="36"/>
  <c r="S202" i="36"/>
  <c r="T202" i="36"/>
  <c r="U202" i="36"/>
  <c r="V202" i="36"/>
  <c r="J202" i="36"/>
  <c r="K202" i="36"/>
  <c r="M203" i="36"/>
  <c r="L202" i="36"/>
  <c r="N203" i="36"/>
  <c r="S203" i="36"/>
  <c r="T203" i="36"/>
  <c r="U203" i="36"/>
  <c r="V203" i="36"/>
  <c r="J203" i="36"/>
  <c r="K203" i="36"/>
  <c r="M204" i="36"/>
  <c r="L203" i="36"/>
  <c r="N204" i="36"/>
  <c r="S204" i="36"/>
  <c r="T204" i="36"/>
  <c r="U204" i="36"/>
  <c r="V204" i="36"/>
  <c r="J204" i="36"/>
  <c r="K204" i="36"/>
  <c r="M205" i="36"/>
  <c r="L204" i="36"/>
  <c r="N205" i="36"/>
  <c r="S205" i="36"/>
  <c r="T205" i="36"/>
  <c r="U205" i="36"/>
  <c r="V205" i="36"/>
  <c r="J205" i="36"/>
  <c r="K205" i="36"/>
  <c r="M206" i="36"/>
  <c r="L205" i="36"/>
  <c r="N206" i="36"/>
  <c r="S206" i="36"/>
  <c r="T206" i="36"/>
  <c r="U206" i="36"/>
  <c r="V206" i="36"/>
  <c r="J206" i="36"/>
  <c r="K206" i="36"/>
  <c r="M207" i="36"/>
  <c r="L206" i="36"/>
  <c r="N207" i="36"/>
  <c r="S207" i="36"/>
  <c r="T207" i="36"/>
  <c r="U207" i="36"/>
  <c r="V207" i="36"/>
  <c r="J207" i="36"/>
  <c r="K207" i="36"/>
  <c r="M208" i="36"/>
  <c r="L207" i="36"/>
  <c r="N208" i="36"/>
  <c r="S208" i="36"/>
  <c r="T208" i="36"/>
  <c r="U208" i="36"/>
  <c r="V208" i="36"/>
  <c r="J208" i="36"/>
  <c r="K208" i="36"/>
  <c r="M209" i="36"/>
  <c r="L208" i="36"/>
  <c r="N209" i="36"/>
  <c r="S209" i="36"/>
  <c r="T209" i="36"/>
  <c r="U209" i="36"/>
  <c r="V209" i="36"/>
  <c r="J209" i="36"/>
  <c r="K209" i="36"/>
  <c r="M210" i="36"/>
  <c r="L209" i="36"/>
  <c r="N210" i="36"/>
  <c r="S210" i="36"/>
  <c r="T210" i="36"/>
  <c r="U210" i="36"/>
  <c r="V210" i="36"/>
  <c r="J210" i="36"/>
  <c r="K210" i="36"/>
  <c r="M211" i="36"/>
  <c r="L210" i="36"/>
  <c r="N211" i="36"/>
  <c r="S211" i="36"/>
  <c r="T211" i="36"/>
  <c r="U211" i="36"/>
  <c r="V211" i="36"/>
  <c r="J211" i="36"/>
  <c r="K211" i="36"/>
  <c r="M212" i="36"/>
  <c r="L211" i="36"/>
  <c r="N212" i="36"/>
  <c r="S212" i="36"/>
  <c r="T212" i="36"/>
  <c r="U212" i="36"/>
  <c r="V212" i="36"/>
  <c r="J212" i="36"/>
  <c r="K212" i="36"/>
  <c r="M213" i="36"/>
  <c r="L212" i="36"/>
  <c r="N213" i="36"/>
  <c r="S213" i="36"/>
  <c r="T213" i="36"/>
  <c r="U213" i="36"/>
  <c r="V213" i="36"/>
  <c r="J213" i="36"/>
  <c r="K213" i="36"/>
  <c r="M214" i="36"/>
  <c r="L213" i="36"/>
  <c r="N214" i="36"/>
  <c r="S214" i="36"/>
  <c r="T214" i="36"/>
  <c r="U214" i="36"/>
  <c r="V214" i="36"/>
  <c r="J214" i="36"/>
  <c r="K214" i="36"/>
  <c r="M215" i="36"/>
  <c r="L214" i="36"/>
  <c r="N215" i="36"/>
  <c r="S215" i="36"/>
  <c r="T215" i="36"/>
  <c r="U215" i="36"/>
  <c r="V215" i="36"/>
  <c r="J215" i="36"/>
  <c r="K215" i="36"/>
  <c r="M216" i="36"/>
  <c r="L215" i="36"/>
  <c r="N216" i="36"/>
  <c r="S216" i="36"/>
  <c r="T216" i="36"/>
  <c r="U216" i="36"/>
  <c r="V216" i="36"/>
  <c r="J216" i="36"/>
  <c r="K216" i="36"/>
  <c r="M217" i="36"/>
  <c r="L216" i="36"/>
  <c r="N217" i="36"/>
  <c r="S217" i="36"/>
  <c r="T217" i="36"/>
  <c r="U217" i="36"/>
  <c r="V217" i="36"/>
  <c r="J217" i="36"/>
  <c r="K217" i="36"/>
  <c r="M218" i="36"/>
  <c r="L217" i="36"/>
  <c r="N218" i="36"/>
  <c r="S218" i="36"/>
  <c r="T218" i="36"/>
  <c r="U218" i="36"/>
  <c r="V218" i="36"/>
  <c r="M20" i="36"/>
  <c r="N20" i="36"/>
  <c r="O20" i="36"/>
  <c r="P20" i="36"/>
  <c r="Q20" i="36"/>
  <c r="R20" i="36"/>
  <c r="M21" i="36"/>
  <c r="N21" i="36"/>
  <c r="O21" i="36"/>
  <c r="P21" i="36"/>
  <c r="Q21" i="36"/>
  <c r="R21" i="36"/>
  <c r="M22" i="36"/>
  <c r="N22" i="36"/>
  <c r="O22" i="36"/>
  <c r="P22" i="36"/>
  <c r="Q22" i="36"/>
  <c r="R22" i="36"/>
  <c r="M23" i="36"/>
  <c r="N23" i="36"/>
  <c r="O23" i="36"/>
  <c r="P23" i="36"/>
  <c r="Q23" i="36"/>
  <c r="R23" i="36"/>
  <c r="M24" i="36"/>
  <c r="N24" i="36"/>
  <c r="O24" i="36"/>
  <c r="P24" i="36"/>
  <c r="Q24" i="36"/>
  <c r="R24" i="36"/>
  <c r="M25" i="36"/>
  <c r="N25" i="36"/>
  <c r="O25" i="36"/>
  <c r="P25" i="36"/>
  <c r="Q25" i="36"/>
  <c r="R25" i="36"/>
  <c r="M26" i="36"/>
  <c r="N26" i="36"/>
  <c r="O26" i="36"/>
  <c r="P26" i="36"/>
  <c r="Q26" i="36"/>
  <c r="R26" i="36"/>
  <c r="M27" i="36"/>
  <c r="N27" i="36"/>
  <c r="O27" i="36"/>
  <c r="P27" i="36"/>
  <c r="Q27" i="36"/>
  <c r="R27" i="36"/>
  <c r="M28" i="36"/>
  <c r="N28" i="36"/>
  <c r="O28" i="36"/>
  <c r="P28" i="36"/>
  <c r="Q28" i="36"/>
  <c r="R28" i="36"/>
  <c r="M29" i="36"/>
  <c r="N29" i="36"/>
  <c r="O29" i="36"/>
  <c r="P29" i="36"/>
  <c r="Q29" i="36"/>
  <c r="R29" i="36"/>
  <c r="N19" i="36"/>
  <c r="B10" i="36"/>
  <c r="B11" i="36"/>
  <c r="P19" i="36"/>
  <c r="B12" i="36"/>
  <c r="Q19" i="36"/>
  <c r="O19" i="36"/>
  <c r="R19" i="36"/>
  <c r="R69" i="36"/>
  <c r="R70" i="36"/>
  <c r="R71" i="36"/>
  <c r="R72" i="36"/>
  <c r="R73" i="36"/>
  <c r="R74" i="36"/>
  <c r="R75" i="36"/>
  <c r="R76" i="36"/>
  <c r="R77" i="36"/>
  <c r="R78" i="36"/>
  <c r="R79" i="36"/>
  <c r="R80" i="36"/>
  <c r="R81" i="36"/>
  <c r="R82" i="36"/>
  <c r="R83" i="36"/>
  <c r="R84" i="36"/>
  <c r="R85" i="36"/>
  <c r="R86" i="36"/>
  <c r="R87" i="36"/>
  <c r="R88" i="36"/>
  <c r="R89" i="36"/>
  <c r="R90" i="36"/>
  <c r="R91" i="36"/>
  <c r="R92" i="36"/>
  <c r="R93" i="36"/>
  <c r="R94" i="36"/>
  <c r="R95" i="36"/>
  <c r="R96" i="36"/>
  <c r="R97" i="36"/>
  <c r="R98" i="36"/>
  <c r="R99" i="36"/>
  <c r="R100" i="36"/>
  <c r="R101" i="36"/>
  <c r="R102" i="36"/>
  <c r="R103" i="36"/>
  <c r="R104" i="36"/>
  <c r="R105" i="36"/>
  <c r="R106" i="36"/>
  <c r="R107" i="36"/>
  <c r="R108" i="36"/>
  <c r="R109" i="36"/>
  <c r="R110" i="36"/>
  <c r="R111" i="36"/>
  <c r="R112" i="36"/>
  <c r="R113" i="36"/>
  <c r="R114" i="36"/>
  <c r="R115" i="36"/>
  <c r="R116" i="36"/>
  <c r="R117" i="36"/>
  <c r="R118" i="36"/>
  <c r="R119" i="36"/>
  <c r="R120" i="36"/>
  <c r="R121" i="36"/>
  <c r="R122" i="36"/>
  <c r="R123" i="36"/>
  <c r="R124" i="36"/>
  <c r="R125" i="36"/>
  <c r="R126" i="36"/>
  <c r="R127" i="36"/>
  <c r="R128" i="36"/>
  <c r="R129" i="36"/>
  <c r="R130" i="36"/>
  <c r="R131" i="36"/>
  <c r="R132" i="36"/>
  <c r="R133" i="36"/>
  <c r="R134" i="36"/>
  <c r="R135" i="36"/>
  <c r="R136" i="36"/>
  <c r="R137" i="36"/>
  <c r="R138" i="36"/>
  <c r="R139" i="36"/>
  <c r="R140" i="36"/>
  <c r="R141" i="36"/>
  <c r="R142" i="36"/>
  <c r="R143" i="36"/>
  <c r="R144" i="36"/>
  <c r="R145" i="36"/>
  <c r="R146" i="36"/>
  <c r="R147" i="36"/>
  <c r="R148" i="36"/>
  <c r="R149" i="36"/>
  <c r="R150" i="36"/>
  <c r="R151" i="36"/>
  <c r="R152" i="36"/>
  <c r="R153" i="36"/>
  <c r="R154" i="36"/>
  <c r="R155" i="36"/>
  <c r="R156" i="36"/>
  <c r="R157" i="36"/>
  <c r="R158" i="36"/>
  <c r="R159" i="36"/>
  <c r="R160" i="36"/>
  <c r="R161" i="36"/>
  <c r="R162" i="36"/>
  <c r="R163" i="36"/>
  <c r="R164" i="36"/>
  <c r="R165" i="36"/>
  <c r="R166" i="36"/>
  <c r="R167" i="36"/>
  <c r="R168" i="36"/>
  <c r="R169" i="36"/>
  <c r="R170" i="36"/>
  <c r="R171" i="36"/>
  <c r="R172" i="36"/>
  <c r="R173" i="36"/>
  <c r="R174" i="36"/>
  <c r="R175" i="36"/>
  <c r="R176" i="36"/>
  <c r="R177" i="36"/>
  <c r="R178" i="36"/>
  <c r="R179" i="36"/>
  <c r="R180" i="36"/>
  <c r="R181" i="36"/>
  <c r="R182" i="36"/>
  <c r="R183" i="36"/>
  <c r="R184" i="36"/>
  <c r="R185" i="36"/>
  <c r="R186" i="36"/>
  <c r="R187" i="36"/>
  <c r="R188" i="36"/>
  <c r="R189" i="36"/>
  <c r="R190" i="36"/>
  <c r="R191" i="36"/>
  <c r="R192" i="36"/>
  <c r="R193" i="36"/>
  <c r="R194" i="36"/>
  <c r="R195" i="36"/>
  <c r="R196" i="36"/>
  <c r="R197" i="36"/>
  <c r="R198" i="36"/>
  <c r="R199" i="36"/>
  <c r="R200" i="36"/>
  <c r="R201" i="36"/>
  <c r="R202" i="36"/>
  <c r="R203" i="36"/>
  <c r="R204" i="36"/>
  <c r="R205" i="36"/>
  <c r="R206" i="36"/>
  <c r="R207" i="36"/>
  <c r="R208" i="36"/>
  <c r="R209" i="36"/>
  <c r="R210" i="36"/>
  <c r="R211" i="36"/>
  <c r="R212" i="36"/>
  <c r="R213" i="36"/>
  <c r="R214" i="36"/>
  <c r="R215" i="36"/>
  <c r="R216" i="36"/>
  <c r="R217" i="36"/>
  <c r="J218" i="36"/>
  <c r="K218" i="36"/>
  <c r="R218" i="36"/>
  <c r="O30" i="36"/>
  <c r="M30" i="36"/>
  <c r="N30" i="36"/>
  <c r="P30" i="36"/>
  <c r="Q30" i="36"/>
  <c r="R30" i="36"/>
  <c r="O31" i="36"/>
  <c r="M31" i="36"/>
  <c r="N31" i="36"/>
  <c r="P31" i="36"/>
  <c r="Q31" i="36"/>
  <c r="R31" i="36"/>
  <c r="O32" i="36"/>
  <c r="M32" i="36"/>
  <c r="N32" i="36"/>
  <c r="P32" i="36"/>
  <c r="Q32" i="36"/>
  <c r="R32" i="36"/>
  <c r="O33" i="36"/>
  <c r="M33" i="36"/>
  <c r="N33" i="36"/>
  <c r="P33" i="36"/>
  <c r="Q33" i="36"/>
  <c r="R33" i="36"/>
  <c r="O34" i="36"/>
  <c r="M34" i="36"/>
  <c r="N34" i="36"/>
  <c r="P34" i="36"/>
  <c r="Q34" i="36"/>
  <c r="R34" i="36"/>
  <c r="O35" i="36"/>
  <c r="M35" i="36"/>
  <c r="N35" i="36"/>
  <c r="P35" i="36"/>
  <c r="Q35" i="36"/>
  <c r="R35" i="36"/>
  <c r="O36" i="36"/>
  <c r="M36" i="36"/>
  <c r="N36" i="36"/>
  <c r="P36" i="36"/>
  <c r="Q36" i="36"/>
  <c r="R36" i="36"/>
  <c r="O37" i="36"/>
  <c r="M37" i="36"/>
  <c r="N37" i="36"/>
  <c r="P37" i="36"/>
  <c r="Q37" i="36"/>
  <c r="R37" i="36"/>
  <c r="O38" i="36"/>
  <c r="M38" i="36"/>
  <c r="N38" i="36"/>
  <c r="P38" i="36"/>
  <c r="Q38" i="36"/>
  <c r="R38" i="36"/>
  <c r="O39" i="36"/>
  <c r="M39" i="36"/>
  <c r="N39" i="36"/>
  <c r="P39" i="36"/>
  <c r="Q39" i="36"/>
  <c r="R39" i="36"/>
  <c r="O40" i="36"/>
  <c r="M40" i="36"/>
  <c r="N40" i="36"/>
  <c r="P40" i="36"/>
  <c r="Q40" i="36"/>
  <c r="R40" i="36"/>
  <c r="O41" i="36"/>
  <c r="M41" i="36"/>
  <c r="N41" i="36"/>
  <c r="P41" i="36"/>
  <c r="Q41" i="36"/>
  <c r="R41" i="36"/>
  <c r="O42" i="36"/>
  <c r="M42" i="36"/>
  <c r="N42" i="36"/>
  <c r="P42" i="36"/>
  <c r="Q42" i="36"/>
  <c r="R42" i="36"/>
  <c r="O43" i="36"/>
  <c r="M43" i="36"/>
  <c r="N43" i="36"/>
  <c r="P43" i="36"/>
  <c r="Q43" i="36"/>
  <c r="R43" i="36"/>
  <c r="O44" i="36"/>
  <c r="M44" i="36"/>
  <c r="N44" i="36"/>
  <c r="P44" i="36"/>
  <c r="Q44" i="36"/>
  <c r="R44" i="36"/>
  <c r="O45" i="36"/>
  <c r="M45" i="36"/>
  <c r="N45" i="36"/>
  <c r="P45" i="36"/>
  <c r="Q45" i="36"/>
  <c r="R45" i="36"/>
  <c r="O46" i="36"/>
  <c r="M46" i="36"/>
  <c r="N46" i="36"/>
  <c r="P46" i="36"/>
  <c r="Q46" i="36"/>
  <c r="R46" i="36"/>
  <c r="O47" i="36"/>
  <c r="M47" i="36"/>
  <c r="N47" i="36"/>
  <c r="P47" i="36"/>
  <c r="Q47" i="36"/>
  <c r="R47" i="36"/>
  <c r="O48" i="36"/>
  <c r="M48" i="36"/>
  <c r="N48" i="36"/>
  <c r="P48" i="36"/>
  <c r="Q48" i="36"/>
  <c r="R48" i="36"/>
  <c r="O49" i="36"/>
  <c r="M49" i="36"/>
  <c r="N49" i="36"/>
  <c r="P49" i="36"/>
  <c r="Q49" i="36"/>
  <c r="R49" i="36"/>
  <c r="O50" i="36"/>
  <c r="M50" i="36"/>
  <c r="N50" i="36"/>
  <c r="P50" i="36"/>
  <c r="Q50" i="36"/>
  <c r="R50" i="36"/>
  <c r="O51" i="36"/>
  <c r="M51" i="36"/>
  <c r="N51" i="36"/>
  <c r="P51" i="36"/>
  <c r="Q51" i="36"/>
  <c r="R51" i="36"/>
  <c r="O52" i="36"/>
  <c r="M52" i="36"/>
  <c r="N52" i="36"/>
  <c r="P52" i="36"/>
  <c r="Q52" i="36"/>
  <c r="R52" i="36"/>
  <c r="O53" i="36"/>
  <c r="M53" i="36"/>
  <c r="N53" i="36"/>
  <c r="P53" i="36"/>
  <c r="Q53" i="36"/>
  <c r="R53" i="36"/>
  <c r="O54" i="36"/>
  <c r="M54" i="36"/>
  <c r="N54" i="36"/>
  <c r="P54" i="36"/>
  <c r="Q54" i="36"/>
  <c r="R54" i="36"/>
  <c r="O55" i="36"/>
  <c r="M55" i="36"/>
  <c r="N55" i="36"/>
  <c r="P55" i="36"/>
  <c r="Q55" i="36"/>
  <c r="R55" i="36"/>
  <c r="O56" i="36"/>
  <c r="M56" i="36"/>
  <c r="N56" i="36"/>
  <c r="P56" i="36"/>
  <c r="Q56" i="36"/>
  <c r="R56" i="36"/>
  <c r="O57" i="36"/>
  <c r="M57" i="36"/>
  <c r="N57" i="36"/>
  <c r="P57" i="36"/>
  <c r="Q57" i="36"/>
  <c r="R57" i="36"/>
  <c r="O58" i="36"/>
  <c r="M58" i="36"/>
  <c r="N58" i="36"/>
  <c r="P58" i="36"/>
  <c r="Q58" i="36"/>
  <c r="R58" i="36"/>
  <c r="O59" i="36"/>
  <c r="M59" i="36"/>
  <c r="N59" i="36"/>
  <c r="P59" i="36"/>
  <c r="Q59" i="36"/>
  <c r="R59" i="36"/>
  <c r="O60" i="36"/>
  <c r="M60" i="36"/>
  <c r="N60" i="36"/>
  <c r="P60" i="36"/>
  <c r="Q60" i="36"/>
  <c r="R60" i="36"/>
  <c r="O61" i="36"/>
  <c r="M61" i="36"/>
  <c r="N61" i="36"/>
  <c r="P61" i="36"/>
  <c r="Q61" i="36"/>
  <c r="R61" i="36"/>
  <c r="O62" i="36"/>
  <c r="M62" i="36"/>
  <c r="N62" i="36"/>
  <c r="P62" i="36"/>
  <c r="Q62" i="36"/>
  <c r="R62" i="36"/>
  <c r="O63" i="36"/>
  <c r="M63" i="36"/>
  <c r="N63" i="36"/>
  <c r="P63" i="36"/>
  <c r="Q63" i="36"/>
  <c r="R63" i="36"/>
  <c r="O64" i="36"/>
  <c r="M64" i="36"/>
  <c r="N64" i="36"/>
  <c r="P64" i="36"/>
  <c r="Q64" i="36"/>
  <c r="R64" i="36"/>
  <c r="O65" i="36"/>
  <c r="M65" i="36"/>
  <c r="N65" i="36"/>
  <c r="P65" i="36"/>
  <c r="Q65" i="36"/>
  <c r="R65" i="36"/>
  <c r="O66" i="36"/>
  <c r="M66" i="36"/>
  <c r="N66" i="36"/>
  <c r="P66" i="36"/>
  <c r="Q66" i="36"/>
  <c r="R66" i="36"/>
  <c r="O67" i="36"/>
  <c r="M67" i="36"/>
  <c r="N67" i="36"/>
  <c r="P67" i="36"/>
  <c r="Q67" i="36"/>
  <c r="R67" i="36"/>
  <c r="O68" i="36"/>
  <c r="M68" i="36"/>
  <c r="N68" i="36"/>
  <c r="P68" i="36"/>
  <c r="Q68" i="36"/>
  <c r="R68" i="36"/>
  <c r="G69" i="36"/>
  <c r="I69" i="36"/>
  <c r="G70" i="36"/>
  <c r="I70" i="36"/>
  <c r="G71" i="36"/>
  <c r="I71" i="36"/>
  <c r="G72" i="36"/>
  <c r="I72" i="36"/>
  <c r="G73" i="36"/>
  <c r="I73" i="36"/>
  <c r="G74" i="36"/>
  <c r="I74" i="36"/>
  <c r="G75" i="36"/>
  <c r="I75" i="36"/>
  <c r="G76" i="36"/>
  <c r="I76" i="36"/>
  <c r="G77" i="36"/>
  <c r="I77" i="36"/>
  <c r="G78" i="36"/>
  <c r="I78" i="36"/>
  <c r="G79" i="36"/>
  <c r="I79" i="36"/>
  <c r="G80" i="36"/>
  <c r="I80" i="36"/>
  <c r="G81" i="36"/>
  <c r="I81" i="36"/>
  <c r="G82" i="36"/>
  <c r="I82" i="36"/>
  <c r="G83" i="36"/>
  <c r="I83" i="36"/>
  <c r="G84" i="36"/>
  <c r="I84" i="36"/>
  <c r="G85" i="36"/>
  <c r="I85" i="36"/>
  <c r="G86" i="36"/>
  <c r="I86" i="36"/>
  <c r="G87" i="36"/>
  <c r="I87" i="36"/>
  <c r="G88" i="36"/>
  <c r="I88" i="36"/>
  <c r="G89" i="36"/>
  <c r="I89" i="36"/>
  <c r="G90" i="36"/>
  <c r="I90" i="36"/>
  <c r="G91" i="36"/>
  <c r="I91" i="36"/>
  <c r="G92" i="36"/>
  <c r="I92" i="36"/>
  <c r="G93" i="36"/>
  <c r="I93" i="36"/>
  <c r="G94" i="36"/>
  <c r="I94" i="36"/>
  <c r="G95" i="36"/>
  <c r="I95" i="36"/>
  <c r="G96" i="36"/>
  <c r="I96" i="36"/>
  <c r="G97" i="36"/>
  <c r="I97" i="36"/>
  <c r="G98" i="36"/>
  <c r="I98" i="36"/>
  <c r="G99" i="36"/>
  <c r="I99" i="36"/>
  <c r="G100" i="36"/>
  <c r="I100" i="36"/>
  <c r="G101" i="36"/>
  <c r="I101" i="36"/>
  <c r="G102" i="36"/>
  <c r="I102" i="36"/>
  <c r="G103" i="36"/>
  <c r="I103" i="36"/>
  <c r="G104" i="36"/>
  <c r="I104" i="36"/>
  <c r="G105" i="36"/>
  <c r="I105" i="36"/>
  <c r="G106" i="36"/>
  <c r="I106" i="36"/>
  <c r="G107" i="36"/>
  <c r="I107" i="36"/>
  <c r="G108" i="36"/>
  <c r="I108" i="36"/>
  <c r="G109" i="36"/>
  <c r="I109" i="36"/>
  <c r="G110" i="36"/>
  <c r="I110" i="36"/>
  <c r="G111" i="36"/>
  <c r="I111" i="36"/>
  <c r="G112" i="36"/>
  <c r="I112" i="36"/>
  <c r="G113" i="36"/>
  <c r="I113" i="36"/>
  <c r="G114" i="36"/>
  <c r="I114" i="36"/>
  <c r="G115" i="36"/>
  <c r="I115" i="36"/>
  <c r="G116" i="36"/>
  <c r="I116" i="36"/>
  <c r="G117" i="36"/>
  <c r="I117" i="36"/>
  <c r="G118" i="36"/>
  <c r="I118" i="36"/>
  <c r="G119" i="36"/>
  <c r="I119" i="36"/>
  <c r="G120" i="36"/>
  <c r="I120" i="36"/>
  <c r="G121" i="36"/>
  <c r="I121" i="36"/>
  <c r="G122" i="36"/>
  <c r="I122" i="36"/>
  <c r="G123" i="36"/>
  <c r="I123" i="36"/>
  <c r="G124" i="36"/>
  <c r="I124" i="36"/>
  <c r="G125" i="36"/>
  <c r="I125" i="36"/>
  <c r="G126" i="36"/>
  <c r="I126" i="36"/>
  <c r="G127" i="36"/>
  <c r="I127" i="36"/>
  <c r="G128" i="36"/>
  <c r="I128" i="36"/>
  <c r="G129" i="36"/>
  <c r="I129" i="36"/>
  <c r="G130" i="36"/>
  <c r="I130" i="36"/>
  <c r="G131" i="36"/>
  <c r="I131" i="36"/>
  <c r="G132" i="36"/>
  <c r="I132" i="36"/>
  <c r="G133" i="36"/>
  <c r="I133" i="36"/>
  <c r="G134" i="36"/>
  <c r="I134" i="36"/>
  <c r="G135" i="36"/>
  <c r="I135" i="36"/>
  <c r="G136" i="36"/>
  <c r="I136" i="36"/>
  <c r="G137" i="36"/>
  <c r="I137" i="36"/>
  <c r="G138" i="36"/>
  <c r="I138" i="36"/>
  <c r="G139" i="36"/>
  <c r="I139" i="36"/>
  <c r="G140" i="36"/>
  <c r="I140" i="36"/>
  <c r="G141" i="36"/>
  <c r="I141" i="36"/>
  <c r="G142" i="36"/>
  <c r="I142" i="36"/>
  <c r="G143" i="36"/>
  <c r="I143" i="36"/>
  <c r="G144" i="36"/>
  <c r="I144" i="36"/>
  <c r="G145" i="36"/>
  <c r="I145" i="36"/>
  <c r="G146" i="36"/>
  <c r="I146" i="36"/>
  <c r="G147" i="36"/>
  <c r="I147" i="36"/>
  <c r="G148" i="36"/>
  <c r="I148" i="36"/>
  <c r="G149" i="36"/>
  <c r="I149" i="36"/>
  <c r="G150" i="36"/>
  <c r="I150" i="36"/>
  <c r="G151" i="36"/>
  <c r="I151" i="36"/>
  <c r="G152" i="36"/>
  <c r="I152" i="36"/>
  <c r="G153" i="36"/>
  <c r="I153" i="36"/>
  <c r="G154" i="36"/>
  <c r="I154" i="36"/>
  <c r="G155" i="36"/>
  <c r="I155" i="36"/>
  <c r="G156" i="36"/>
  <c r="I156" i="36"/>
  <c r="G157" i="36"/>
  <c r="I157" i="36"/>
  <c r="G158" i="36"/>
  <c r="I158" i="36"/>
  <c r="G159" i="36"/>
  <c r="I159" i="36"/>
  <c r="G160" i="36"/>
  <c r="I160" i="36"/>
  <c r="G161" i="36"/>
  <c r="I161" i="36"/>
  <c r="G162" i="36"/>
  <c r="I162" i="36"/>
  <c r="G163" i="36"/>
  <c r="I163" i="36"/>
  <c r="G164" i="36"/>
  <c r="I164" i="36"/>
  <c r="G165" i="36"/>
  <c r="I165" i="36"/>
  <c r="G166" i="36"/>
  <c r="I166" i="36"/>
  <c r="G167" i="36"/>
  <c r="I167" i="36"/>
  <c r="G168" i="36"/>
  <c r="I168" i="36"/>
  <c r="G169" i="36"/>
  <c r="I169" i="36"/>
  <c r="G170" i="36"/>
  <c r="I170" i="36"/>
  <c r="G171" i="36"/>
  <c r="I171" i="36"/>
  <c r="G172" i="36"/>
  <c r="I172" i="36"/>
  <c r="G173" i="36"/>
  <c r="I173" i="36"/>
  <c r="G174" i="36"/>
  <c r="I174" i="36"/>
  <c r="G175" i="36"/>
  <c r="I175" i="36"/>
  <c r="G176" i="36"/>
  <c r="I176" i="36"/>
  <c r="G177" i="36"/>
  <c r="I177" i="36"/>
  <c r="G178" i="36"/>
  <c r="I178" i="36"/>
  <c r="G179" i="36"/>
  <c r="I179" i="36"/>
  <c r="G180" i="36"/>
  <c r="I180" i="36"/>
  <c r="G181" i="36"/>
  <c r="I181" i="36"/>
  <c r="G182" i="36"/>
  <c r="I182" i="36"/>
  <c r="G183" i="36"/>
  <c r="I183" i="36"/>
  <c r="G184" i="36"/>
  <c r="I184" i="36"/>
  <c r="G185" i="36"/>
  <c r="I185" i="36"/>
  <c r="G186" i="36"/>
  <c r="I186" i="36"/>
  <c r="G187" i="36"/>
  <c r="I187" i="36"/>
  <c r="G188" i="36"/>
  <c r="I188" i="36"/>
  <c r="G189" i="36"/>
  <c r="I189" i="36"/>
  <c r="G190" i="36"/>
  <c r="I190" i="36"/>
  <c r="G191" i="36"/>
  <c r="I191" i="36"/>
  <c r="G192" i="36"/>
  <c r="I192" i="36"/>
  <c r="G193" i="36"/>
  <c r="I193" i="36"/>
  <c r="G194" i="36"/>
  <c r="I194" i="36"/>
  <c r="G195" i="36"/>
  <c r="I195" i="36"/>
  <c r="G196" i="36"/>
  <c r="I196" i="36"/>
  <c r="G197" i="36"/>
  <c r="I197" i="36"/>
  <c r="G198" i="36"/>
  <c r="I198" i="36"/>
  <c r="G199" i="36"/>
  <c r="I199" i="36"/>
  <c r="G200" i="36"/>
  <c r="I200" i="36"/>
  <c r="G201" i="36"/>
  <c r="I201" i="36"/>
  <c r="G202" i="36"/>
  <c r="I202" i="36"/>
  <c r="G203" i="36"/>
  <c r="I203" i="36"/>
  <c r="G204" i="36"/>
  <c r="I204" i="36"/>
  <c r="G205" i="36"/>
  <c r="I205" i="36"/>
  <c r="G206" i="36"/>
  <c r="I206" i="36"/>
  <c r="G207" i="36"/>
  <c r="I207" i="36"/>
  <c r="G208" i="36"/>
  <c r="I208" i="36"/>
  <c r="G209" i="36"/>
  <c r="I209" i="36"/>
  <c r="G210" i="36"/>
  <c r="I210" i="36"/>
  <c r="G211" i="36"/>
  <c r="I211" i="36"/>
  <c r="G212" i="36"/>
  <c r="I212" i="36"/>
  <c r="G213" i="36"/>
  <c r="I213" i="36"/>
  <c r="G214" i="36"/>
  <c r="I214" i="36"/>
  <c r="G215" i="36"/>
  <c r="I215" i="36"/>
  <c r="G216" i="36"/>
  <c r="I216" i="36"/>
  <c r="G217" i="36"/>
  <c r="I217" i="36"/>
  <c r="G218" i="36"/>
  <c r="I218" i="36"/>
  <c r="L218" i="36"/>
  <c r="I68" i="36"/>
  <c r="T67" i="36"/>
  <c r="I67" i="36"/>
  <c r="I66" i="36"/>
  <c r="I65" i="36"/>
  <c r="I64" i="36"/>
  <c r="I63" i="36"/>
  <c r="I62" i="36"/>
  <c r="I61" i="36"/>
  <c r="I60" i="36"/>
  <c r="T59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S35" i="36"/>
  <c r="I34" i="36"/>
  <c r="I33" i="36"/>
  <c r="I32" i="36"/>
  <c r="I31" i="36"/>
  <c r="S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T63" i="36"/>
  <c r="S63" i="36"/>
  <c r="T57" i="36"/>
  <c r="S59" i="36"/>
  <c r="G59" i="36"/>
  <c r="T65" i="36"/>
  <c r="T39" i="36"/>
  <c r="S40" i="36"/>
  <c r="T61" i="36"/>
  <c r="T36" i="36"/>
  <c r="S36" i="36"/>
  <c r="T32" i="36"/>
  <c r="S32" i="36"/>
  <c r="T34" i="36"/>
  <c r="S34" i="36"/>
  <c r="T33" i="36"/>
  <c r="S33" i="36"/>
  <c r="T31" i="36"/>
  <c r="U31" i="36"/>
  <c r="V31" i="36"/>
  <c r="T35" i="36"/>
  <c r="U35" i="36"/>
  <c r="V35" i="36"/>
  <c r="T42" i="36"/>
  <c r="T46" i="36"/>
  <c r="T38" i="36"/>
  <c r="T40" i="36"/>
  <c r="G40" i="36"/>
  <c r="S42" i="36"/>
  <c r="S46" i="36"/>
  <c r="S60" i="36"/>
  <c r="S64" i="36"/>
  <c r="S61" i="36"/>
  <c r="S65" i="36"/>
  <c r="S67" i="36"/>
  <c r="U63" i="36"/>
  <c r="V63" i="36"/>
  <c r="T41" i="36"/>
  <c r="S57" i="36"/>
  <c r="U57" i="36"/>
  <c r="V57" i="36"/>
  <c r="U59" i="36"/>
  <c r="V59" i="36"/>
  <c r="G63" i="36"/>
  <c r="S39" i="36"/>
  <c r="U39" i="36"/>
  <c r="V39" i="36"/>
  <c r="S38" i="36"/>
  <c r="G38" i="36"/>
  <c r="T64" i="36"/>
  <c r="U64" i="36"/>
  <c r="V64" i="36"/>
  <c r="T60" i="36"/>
  <c r="G60" i="36"/>
  <c r="S41" i="36"/>
  <c r="G19" i="36"/>
  <c r="T66" i="36"/>
  <c r="S66" i="36"/>
  <c r="S56" i="36"/>
  <c r="T56" i="36"/>
  <c r="U40" i="36"/>
  <c r="V40" i="36"/>
  <c r="T37" i="36"/>
  <c r="S37" i="36"/>
  <c r="T48" i="36"/>
  <c r="S48" i="36"/>
  <c r="T30" i="36"/>
  <c r="S30" i="36"/>
  <c r="T29" i="36"/>
  <c r="S29" i="36"/>
  <c r="T28" i="36"/>
  <c r="S28" i="36"/>
  <c r="U34" i="36"/>
  <c r="V34" i="36"/>
  <c r="G34" i="36"/>
  <c r="U32" i="36"/>
  <c r="V32" i="36"/>
  <c r="G32" i="36"/>
  <c r="U36" i="36"/>
  <c r="V36" i="36"/>
  <c r="G36" i="36"/>
  <c r="S55" i="36"/>
  <c r="T55" i="36"/>
  <c r="T50" i="36"/>
  <c r="S50" i="36"/>
  <c r="U42" i="36"/>
  <c r="V42" i="36"/>
  <c r="G42" i="36"/>
  <c r="T53" i="36"/>
  <c r="S53" i="36"/>
  <c r="T45" i="36"/>
  <c r="S45" i="36"/>
  <c r="U33" i="36"/>
  <c r="V33" i="36"/>
  <c r="G33" i="36"/>
  <c r="T58" i="36"/>
  <c r="S58" i="36"/>
  <c r="T54" i="36"/>
  <c r="S54" i="36"/>
  <c r="T51" i="36"/>
  <c r="S51" i="36"/>
  <c r="T47" i="36"/>
  <c r="S47" i="36"/>
  <c r="T49" i="36"/>
  <c r="S49" i="36"/>
  <c r="G35" i="36"/>
  <c r="G31" i="36"/>
  <c r="U67" i="36"/>
  <c r="V67" i="36"/>
  <c r="G67" i="36"/>
  <c r="T68" i="36"/>
  <c r="S68" i="36"/>
  <c r="U65" i="36"/>
  <c r="V65" i="36"/>
  <c r="G65" i="36"/>
  <c r="U61" i="36"/>
  <c r="V61" i="36"/>
  <c r="G61" i="36"/>
  <c r="T62" i="36"/>
  <c r="S62" i="36"/>
  <c r="U46" i="36"/>
  <c r="V46" i="36"/>
  <c r="G46" i="36"/>
  <c r="T44" i="36"/>
  <c r="S44" i="36"/>
  <c r="T43" i="36"/>
  <c r="S43" i="36"/>
  <c r="T52" i="36"/>
  <c r="S52" i="36"/>
  <c r="T20" i="36"/>
  <c r="S20" i="36"/>
  <c r="S21" i="36"/>
  <c r="G57" i="36"/>
  <c r="G64" i="36"/>
  <c r="U60" i="36"/>
  <c r="V60" i="36"/>
  <c r="U41" i="36"/>
  <c r="V41" i="36"/>
  <c r="G41" i="36"/>
  <c r="U38" i="36"/>
  <c r="V38" i="36"/>
  <c r="G39" i="36"/>
  <c r="T21" i="36"/>
  <c r="U21" i="36"/>
  <c r="V21" i="36"/>
  <c r="U68" i="36"/>
  <c r="V68" i="36"/>
  <c r="G68" i="36"/>
  <c r="U49" i="36"/>
  <c r="V49" i="36"/>
  <c r="G49" i="36"/>
  <c r="U58" i="36"/>
  <c r="V58" i="36"/>
  <c r="G58" i="36"/>
  <c r="U45" i="36"/>
  <c r="V45" i="36"/>
  <c r="G45" i="36"/>
  <c r="G28" i="36"/>
  <c r="U28" i="36"/>
  <c r="V28" i="36"/>
  <c r="G30" i="36"/>
  <c r="U30" i="36"/>
  <c r="V30" i="36"/>
  <c r="G37" i="36"/>
  <c r="U37" i="36"/>
  <c r="V37" i="36"/>
  <c r="U52" i="36"/>
  <c r="V52" i="36"/>
  <c r="G52" i="36"/>
  <c r="U44" i="36"/>
  <c r="V44" i="36"/>
  <c r="G44" i="36"/>
  <c r="U62" i="36"/>
  <c r="V62" i="36"/>
  <c r="G62" i="36"/>
  <c r="U47" i="36"/>
  <c r="V47" i="36"/>
  <c r="G47" i="36"/>
  <c r="U54" i="36"/>
  <c r="V54" i="36"/>
  <c r="G54" i="36"/>
  <c r="U20" i="36"/>
  <c r="V20" i="36"/>
  <c r="G20" i="36"/>
  <c r="U43" i="36"/>
  <c r="V43" i="36"/>
  <c r="G43" i="36"/>
  <c r="U53" i="36"/>
  <c r="V53" i="36"/>
  <c r="G53" i="36"/>
  <c r="U50" i="36"/>
  <c r="V50" i="36"/>
  <c r="G50" i="36"/>
  <c r="U55" i="36"/>
  <c r="V55" i="36"/>
  <c r="G55" i="36"/>
  <c r="G29" i="36"/>
  <c r="U29" i="36"/>
  <c r="V29" i="36"/>
  <c r="G56" i="36"/>
  <c r="U56" i="36"/>
  <c r="V56" i="36"/>
  <c r="U66" i="36"/>
  <c r="V66" i="36"/>
  <c r="G66" i="36"/>
  <c r="U51" i="36"/>
  <c r="V51" i="36"/>
  <c r="G51" i="36"/>
  <c r="U48" i="36"/>
  <c r="V48" i="36"/>
  <c r="G48" i="36"/>
  <c r="G21" i="36"/>
  <c r="S22" i="36"/>
  <c r="T22" i="36"/>
  <c r="I68" i="22"/>
  <c r="F68" i="22"/>
  <c r="L68" i="22"/>
  <c r="I67" i="22"/>
  <c r="F67" i="22"/>
  <c r="O67" i="22"/>
  <c r="I66" i="22"/>
  <c r="F66" i="22"/>
  <c r="M66" i="22"/>
  <c r="I65" i="22"/>
  <c r="F65" i="22"/>
  <c r="M65" i="22"/>
  <c r="I64" i="22"/>
  <c r="F64" i="22"/>
  <c r="K64" i="22"/>
  <c r="I63" i="22"/>
  <c r="F63" i="22"/>
  <c r="I62" i="22"/>
  <c r="F62" i="22"/>
  <c r="L62" i="22"/>
  <c r="I61" i="22"/>
  <c r="F61" i="22"/>
  <c r="L61" i="22"/>
  <c r="I60" i="22"/>
  <c r="F60" i="22"/>
  <c r="L60" i="22"/>
  <c r="I59" i="22"/>
  <c r="F59" i="22"/>
  <c r="L59" i="22"/>
  <c r="I58" i="22"/>
  <c r="F58" i="22"/>
  <c r="N58" i="22"/>
  <c r="I57" i="22"/>
  <c r="F57" i="22"/>
  <c r="N57" i="22"/>
  <c r="I56" i="22"/>
  <c r="F56" i="22"/>
  <c r="N56" i="22"/>
  <c r="I55" i="22"/>
  <c r="F55" i="22"/>
  <c r="N55" i="22"/>
  <c r="I54" i="22"/>
  <c r="F54" i="22"/>
  <c r="L54" i="22"/>
  <c r="I53" i="22"/>
  <c r="F53" i="22"/>
  <c r="L53" i="22"/>
  <c r="I52" i="22"/>
  <c r="F52" i="22"/>
  <c r="L52" i="22"/>
  <c r="I51" i="22"/>
  <c r="F51" i="22"/>
  <c r="L51" i="22"/>
  <c r="I50" i="22"/>
  <c r="F50" i="22"/>
  <c r="I49" i="22"/>
  <c r="F49" i="22"/>
  <c r="I48" i="22"/>
  <c r="F48" i="22"/>
  <c r="I47" i="22"/>
  <c r="F47" i="22"/>
  <c r="M47" i="22"/>
  <c r="I46" i="22"/>
  <c r="F46" i="22"/>
  <c r="M46" i="22"/>
  <c r="I45" i="22"/>
  <c r="F45" i="22"/>
  <c r="M45" i="22"/>
  <c r="I44" i="22"/>
  <c r="F44" i="22"/>
  <c r="O44" i="22"/>
  <c r="R44" i="22"/>
  <c r="I43" i="22"/>
  <c r="F43" i="22"/>
  <c r="I42" i="22"/>
  <c r="F42" i="22"/>
  <c r="O42" i="22"/>
  <c r="R42" i="22"/>
  <c r="C73" i="22"/>
  <c r="I41" i="22"/>
  <c r="F41" i="22"/>
  <c r="O41" i="22"/>
  <c r="I40" i="22"/>
  <c r="F40" i="22"/>
  <c r="O40" i="22"/>
  <c r="R40" i="22"/>
  <c r="I39" i="22"/>
  <c r="F39" i="22"/>
  <c r="O39" i="22"/>
  <c r="I38" i="22"/>
  <c r="F38" i="22"/>
  <c r="O38" i="22"/>
  <c r="R38" i="22"/>
  <c r="C71" i="22"/>
  <c r="I37" i="22"/>
  <c r="F37" i="22"/>
  <c r="O37" i="22"/>
  <c r="R37" i="22"/>
  <c r="I36" i="22"/>
  <c r="F36" i="22"/>
  <c r="O36" i="22"/>
  <c r="S36" i="22"/>
  <c r="I35" i="22"/>
  <c r="F35" i="22"/>
  <c r="O35" i="22"/>
  <c r="I34" i="22"/>
  <c r="F34" i="22"/>
  <c r="O34" i="22"/>
  <c r="S34" i="22"/>
  <c r="I33" i="22"/>
  <c r="F33" i="22"/>
  <c r="O33" i="22"/>
  <c r="S33" i="22"/>
  <c r="I32" i="22"/>
  <c r="F32" i="22"/>
  <c r="O32" i="22"/>
  <c r="I31" i="22"/>
  <c r="F31" i="22"/>
  <c r="O31" i="22"/>
  <c r="I30" i="22"/>
  <c r="F30" i="22"/>
  <c r="O30" i="22"/>
  <c r="I29" i="22"/>
  <c r="F29" i="22"/>
  <c r="O29" i="22"/>
  <c r="I28" i="22"/>
  <c r="F28" i="22"/>
  <c r="O28" i="22"/>
  <c r="I27" i="22"/>
  <c r="F27" i="22"/>
  <c r="O27" i="22"/>
  <c r="I26" i="22"/>
  <c r="F26" i="22"/>
  <c r="O26" i="22"/>
  <c r="I25" i="22"/>
  <c r="F25" i="22"/>
  <c r="O25" i="22"/>
  <c r="I24" i="22"/>
  <c r="F24" i="22"/>
  <c r="O24" i="22"/>
  <c r="I23" i="22"/>
  <c r="F23" i="22"/>
  <c r="O23" i="22"/>
  <c r="I22" i="22"/>
  <c r="F22" i="22"/>
  <c r="O22" i="22"/>
  <c r="I21" i="22"/>
  <c r="F21" i="22"/>
  <c r="O21" i="22"/>
  <c r="I20" i="22"/>
  <c r="F20" i="22"/>
  <c r="O20" i="22"/>
  <c r="I19" i="22"/>
  <c r="F19" i="22"/>
  <c r="B10" i="22"/>
  <c r="B11" i="22"/>
  <c r="B5" i="22"/>
  <c r="N19" i="22"/>
  <c r="G22" i="36"/>
  <c r="U22" i="36"/>
  <c r="V22" i="36"/>
  <c r="N36" i="22"/>
  <c r="O52" i="22"/>
  <c r="Q52" i="22"/>
  <c r="O54" i="22"/>
  <c r="Q54" i="22"/>
  <c r="O60" i="22"/>
  <c r="Q60" i="22"/>
  <c r="O62" i="22"/>
  <c r="Q62" i="22"/>
  <c r="N35" i="22"/>
  <c r="O51" i="22"/>
  <c r="T51" i="22"/>
  <c r="O53" i="22"/>
  <c r="O59" i="22"/>
  <c r="T59" i="22"/>
  <c r="O61" i="22"/>
  <c r="P61" i="22"/>
  <c r="L38" i="22"/>
  <c r="L42" i="22"/>
  <c r="L44" i="22"/>
  <c r="L35" i="22"/>
  <c r="L36" i="22"/>
  <c r="R36" i="22"/>
  <c r="N38" i="22"/>
  <c r="N42" i="22"/>
  <c r="N44" i="22"/>
  <c r="K51" i="22"/>
  <c r="K52" i="22"/>
  <c r="K53" i="22"/>
  <c r="K54" i="22"/>
  <c r="K59" i="22"/>
  <c r="K60" i="22"/>
  <c r="K61" i="22"/>
  <c r="K62" i="22"/>
  <c r="J33" i="22"/>
  <c r="M33" i="22"/>
  <c r="R33" i="22"/>
  <c r="J34" i="22"/>
  <c r="M34" i="22"/>
  <c r="R34" i="22"/>
  <c r="J37" i="22"/>
  <c r="M37" i="22"/>
  <c r="J39" i="22"/>
  <c r="M39" i="22"/>
  <c r="J40" i="22"/>
  <c r="M40" i="22"/>
  <c r="Q40" i="22"/>
  <c r="L41" i="22"/>
  <c r="N41" i="22"/>
  <c r="O43" i="22"/>
  <c r="P43" i="22"/>
  <c r="M43" i="22"/>
  <c r="J43" i="22"/>
  <c r="N43" i="22"/>
  <c r="L48" i="22"/>
  <c r="O48" i="22"/>
  <c r="Q48" i="22"/>
  <c r="K48" i="22"/>
  <c r="J48" i="22"/>
  <c r="L49" i="22"/>
  <c r="O49" i="22"/>
  <c r="T49" i="22"/>
  <c r="K49" i="22"/>
  <c r="J49" i="22"/>
  <c r="L50" i="22"/>
  <c r="O50" i="22"/>
  <c r="Q50" i="22"/>
  <c r="K50" i="22"/>
  <c r="J50" i="22"/>
  <c r="L63" i="22"/>
  <c r="O63" i="22"/>
  <c r="K63" i="22"/>
  <c r="J63" i="22"/>
  <c r="J64" i="22"/>
  <c r="P19" i="22"/>
  <c r="B12" i="22"/>
  <c r="L32" i="22"/>
  <c r="L33" i="22"/>
  <c r="N33" i="22"/>
  <c r="T33" i="22"/>
  <c r="G33" i="22"/>
  <c r="L34" i="22"/>
  <c r="N34" i="22"/>
  <c r="J35" i="22"/>
  <c r="M35" i="22"/>
  <c r="J36" i="22"/>
  <c r="M36" i="22"/>
  <c r="P36" i="22"/>
  <c r="T36" i="22"/>
  <c r="U36" i="22"/>
  <c r="V36" i="22"/>
  <c r="L37" i="22"/>
  <c r="N37" i="22"/>
  <c r="J38" i="22"/>
  <c r="M38" i="22"/>
  <c r="Q38" i="22"/>
  <c r="L39" i="22"/>
  <c r="N39" i="22"/>
  <c r="L40" i="22"/>
  <c r="N40" i="22"/>
  <c r="J41" i="22"/>
  <c r="M41" i="22"/>
  <c r="J42" i="22"/>
  <c r="M42" i="22"/>
  <c r="Q42" i="22"/>
  <c r="L43" i="22"/>
  <c r="O45" i="22"/>
  <c r="T45" i="22"/>
  <c r="N45" i="22"/>
  <c r="L45" i="22"/>
  <c r="J45" i="22"/>
  <c r="O46" i="22"/>
  <c r="R46" i="22"/>
  <c r="N46" i="22"/>
  <c r="L46" i="22"/>
  <c r="J46" i="22"/>
  <c r="O47" i="22"/>
  <c r="P47" i="22"/>
  <c r="N47" i="22"/>
  <c r="L47" i="22"/>
  <c r="J47" i="22"/>
  <c r="N48" i="22"/>
  <c r="N49" i="22"/>
  <c r="N50" i="22"/>
  <c r="L55" i="22"/>
  <c r="O55" i="22"/>
  <c r="P55" i="22"/>
  <c r="K55" i="22"/>
  <c r="J55" i="22"/>
  <c r="L56" i="22"/>
  <c r="O56" i="22"/>
  <c r="Q56" i="22"/>
  <c r="K56" i="22"/>
  <c r="J56" i="22"/>
  <c r="L57" i="22"/>
  <c r="O57" i="22"/>
  <c r="P57" i="22"/>
  <c r="K57" i="22"/>
  <c r="J57" i="22"/>
  <c r="L58" i="22"/>
  <c r="O58" i="22"/>
  <c r="Q58" i="22"/>
  <c r="K58" i="22"/>
  <c r="J58" i="22"/>
  <c r="N63" i="22"/>
  <c r="O64" i="22"/>
  <c r="T64" i="22"/>
  <c r="K66" i="22"/>
  <c r="J44" i="22"/>
  <c r="M44" i="22"/>
  <c r="Q44" i="22"/>
  <c r="J51" i="22"/>
  <c r="N51" i="22"/>
  <c r="J52" i="22"/>
  <c r="N52" i="22"/>
  <c r="J53" i="22"/>
  <c r="N53" i="22"/>
  <c r="J54" i="22"/>
  <c r="N54" i="22"/>
  <c r="J59" i="22"/>
  <c r="N59" i="22"/>
  <c r="J60" i="22"/>
  <c r="N60" i="22"/>
  <c r="J61" i="22"/>
  <c r="N61" i="22"/>
  <c r="J62" i="22"/>
  <c r="N62" i="22"/>
  <c r="K65" i="22"/>
  <c r="K67" i="22"/>
  <c r="J19" i="22"/>
  <c r="L19" i="22"/>
  <c r="J20" i="22"/>
  <c r="L20" i="22"/>
  <c r="Q19" i="22"/>
  <c r="S32" i="22"/>
  <c r="T32" i="22"/>
  <c r="R32" i="22"/>
  <c r="Q32" i="22"/>
  <c r="P32" i="22"/>
  <c r="O19" i="22"/>
  <c r="S35" i="22"/>
  <c r="P35" i="22"/>
  <c r="T35" i="22"/>
  <c r="Q35" i="22"/>
  <c r="R35" i="22"/>
  <c r="T39" i="22"/>
  <c r="P39" i="22"/>
  <c r="S39" i="22"/>
  <c r="T41" i="22"/>
  <c r="P41" i="22"/>
  <c r="S41" i="22"/>
  <c r="T43" i="22"/>
  <c r="S43" i="22"/>
  <c r="P45" i="22"/>
  <c r="T47" i="22"/>
  <c r="P49" i="22"/>
  <c r="R49" i="22"/>
  <c r="T53" i="22"/>
  <c r="P53" i="22"/>
  <c r="S53" i="22"/>
  <c r="R53" i="22"/>
  <c r="T57" i="22"/>
  <c r="T61" i="22"/>
  <c r="M30" i="22"/>
  <c r="P30" i="22"/>
  <c r="M31" i="22"/>
  <c r="T31" i="22"/>
  <c r="M32" i="22"/>
  <c r="P33" i="22"/>
  <c r="T34" i="22"/>
  <c r="G34" i="22"/>
  <c r="Q36" i="22"/>
  <c r="P37" i="22"/>
  <c r="Q49" i="22"/>
  <c r="T50" i="22"/>
  <c r="P50" i="22"/>
  <c r="S50" i="22"/>
  <c r="R50" i="22"/>
  <c r="Q53" i="22"/>
  <c r="T54" i="22"/>
  <c r="P54" i="22"/>
  <c r="S54" i="22"/>
  <c r="R54" i="22"/>
  <c r="T62" i="22"/>
  <c r="R62" i="22"/>
  <c r="N20" i="22"/>
  <c r="J30" i="22"/>
  <c r="L30" i="22"/>
  <c r="N30" i="22"/>
  <c r="J31" i="22"/>
  <c r="L31" i="22"/>
  <c r="N31" i="22"/>
  <c r="S31" i="22"/>
  <c r="J32" i="22"/>
  <c r="N32" i="22"/>
  <c r="Q33" i="22"/>
  <c r="P34" i="22"/>
  <c r="T37" i="22"/>
  <c r="S37" i="22"/>
  <c r="Q37" i="22"/>
  <c r="T38" i="22"/>
  <c r="P38" i="22"/>
  <c r="S38" i="22"/>
  <c r="Q39" i="22"/>
  <c r="T40" i="22"/>
  <c r="P40" i="22"/>
  <c r="S40" i="22"/>
  <c r="Q41" i="22"/>
  <c r="T42" i="22"/>
  <c r="P42" i="22"/>
  <c r="S42" i="22"/>
  <c r="T44" i="22"/>
  <c r="P44" i="22"/>
  <c r="S44" i="22"/>
  <c r="T46" i="22"/>
  <c r="P46" i="22"/>
  <c r="P51" i="22"/>
  <c r="R51" i="22"/>
  <c r="T55" i="22"/>
  <c r="R55" i="22"/>
  <c r="P59" i="22"/>
  <c r="R59" i="22"/>
  <c r="T63" i="22"/>
  <c r="P63" i="22"/>
  <c r="S63" i="22"/>
  <c r="R63" i="22"/>
  <c r="K30" i="22"/>
  <c r="R30" i="22"/>
  <c r="K31" i="22"/>
  <c r="R31" i="22"/>
  <c r="K32" i="22"/>
  <c r="Q34" i="22"/>
  <c r="R39" i="22"/>
  <c r="R41" i="22"/>
  <c r="R45" i="22"/>
  <c r="T48" i="22"/>
  <c r="P48" i="22"/>
  <c r="S48" i="22"/>
  <c r="R48" i="22"/>
  <c r="Q55" i="22"/>
  <c r="T56" i="22"/>
  <c r="R56" i="22"/>
  <c r="T60" i="22"/>
  <c r="S60" i="22"/>
  <c r="Q63" i="22"/>
  <c r="T67" i="22"/>
  <c r="P67" i="22"/>
  <c r="R67" i="22"/>
  <c r="Q67" i="22"/>
  <c r="S67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L64" i="22"/>
  <c r="N64" i="22"/>
  <c r="M64" i="22"/>
  <c r="P64" i="22"/>
  <c r="R64" i="22"/>
  <c r="L65" i="22"/>
  <c r="N65" i="22"/>
  <c r="J65" i="22"/>
  <c r="O65" i="22"/>
  <c r="L66" i="22"/>
  <c r="N66" i="22"/>
  <c r="J66" i="22"/>
  <c r="O66" i="22"/>
  <c r="L67" i="22"/>
  <c r="N67" i="22"/>
  <c r="J67" i="22"/>
  <c r="M67" i="22"/>
  <c r="M68" i="22"/>
  <c r="J68" i="22"/>
  <c r="N68" i="22"/>
  <c r="K68" i="22"/>
  <c r="O68" i="22"/>
  <c r="Q61" i="22"/>
  <c r="R61" i="22"/>
  <c r="S56" i="22"/>
  <c r="S52" i="22"/>
  <c r="T52" i="22"/>
  <c r="G52" i="22"/>
  <c r="S55" i="22"/>
  <c r="Q45" i="22"/>
  <c r="S62" i="22"/>
  <c r="S58" i="22"/>
  <c r="S61" i="22"/>
  <c r="P56" i="22"/>
  <c r="S46" i="22"/>
  <c r="G46" i="22"/>
  <c r="P62" i="22"/>
  <c r="T58" i="22"/>
  <c r="T23" i="36"/>
  <c r="S23" i="36"/>
  <c r="S49" i="22"/>
  <c r="G19" i="22"/>
  <c r="P31" i="22"/>
  <c r="Q31" i="22"/>
  <c r="T30" i="22"/>
  <c r="Q30" i="22"/>
  <c r="S30" i="22"/>
  <c r="R60" i="22"/>
  <c r="P60" i="22"/>
  <c r="Q59" i="22"/>
  <c r="R52" i="22"/>
  <c r="P52" i="22"/>
  <c r="Q51" i="22"/>
  <c r="R43" i="22"/>
  <c r="S59" i="22"/>
  <c r="U59" i="22"/>
  <c r="V59" i="22"/>
  <c r="S51" i="22"/>
  <c r="G51" i="22"/>
  <c r="Q43" i="22"/>
  <c r="R58" i="22"/>
  <c r="P58" i="22"/>
  <c r="Q57" i="22"/>
  <c r="S57" i="22"/>
  <c r="G57" i="22"/>
  <c r="S47" i="22"/>
  <c r="G47" i="22"/>
  <c r="S45" i="22"/>
  <c r="G45" i="22"/>
  <c r="R57" i="22"/>
  <c r="Q46" i="22"/>
  <c r="G36" i="22"/>
  <c r="N21" i="22"/>
  <c r="J21" i="22"/>
  <c r="L21" i="22"/>
  <c r="K19" i="22"/>
  <c r="R19" i="22"/>
  <c r="U33" i="22"/>
  <c r="V33" i="22"/>
  <c r="Q64" i="22"/>
  <c r="S64" i="22"/>
  <c r="U64" i="22"/>
  <c r="V64" i="22"/>
  <c r="R47" i="22"/>
  <c r="Q47" i="22"/>
  <c r="U34" i="22"/>
  <c r="V34" i="22"/>
  <c r="T68" i="22"/>
  <c r="P68" i="22"/>
  <c r="S68" i="22"/>
  <c r="R68" i="22"/>
  <c r="Q68" i="22"/>
  <c r="G67" i="22"/>
  <c r="U67" i="22"/>
  <c r="V67" i="22"/>
  <c r="G60" i="22"/>
  <c r="U60" i="22"/>
  <c r="V60" i="22"/>
  <c r="G50" i="22"/>
  <c r="U50" i="22"/>
  <c r="V50" i="22"/>
  <c r="G41" i="22"/>
  <c r="U41" i="22"/>
  <c r="V41" i="22"/>
  <c r="G56" i="22"/>
  <c r="U56" i="22"/>
  <c r="V56" i="22"/>
  <c r="U46" i="22"/>
  <c r="V46" i="22"/>
  <c r="G44" i="22"/>
  <c r="U44" i="22"/>
  <c r="V44" i="22"/>
  <c r="G42" i="22"/>
  <c r="U42" i="22"/>
  <c r="V42" i="22"/>
  <c r="G40" i="22"/>
  <c r="U40" i="22"/>
  <c r="V40" i="22"/>
  <c r="G38" i="22"/>
  <c r="U38" i="22"/>
  <c r="V38" i="22"/>
  <c r="G37" i="22"/>
  <c r="U37" i="22"/>
  <c r="V37" i="22"/>
  <c r="G62" i="22"/>
  <c r="U62" i="22"/>
  <c r="V62" i="22"/>
  <c r="G43" i="22"/>
  <c r="U43" i="22"/>
  <c r="V43" i="22"/>
  <c r="U31" i="22"/>
  <c r="V31" i="22"/>
  <c r="G31" i="22"/>
  <c r="T66" i="22"/>
  <c r="P66" i="22"/>
  <c r="R66" i="22"/>
  <c r="S66" i="22"/>
  <c r="Q66" i="22"/>
  <c r="T65" i="22"/>
  <c r="P65" i="22"/>
  <c r="R65" i="22"/>
  <c r="S65" i="22"/>
  <c r="Q65" i="22"/>
  <c r="U52" i="22"/>
  <c r="V52" i="22"/>
  <c r="G63" i="22"/>
  <c r="U63" i="22"/>
  <c r="V63" i="22"/>
  <c r="G59" i="22"/>
  <c r="G55" i="22"/>
  <c r="U55" i="22"/>
  <c r="V55" i="22"/>
  <c r="G58" i="22"/>
  <c r="U58" i="22"/>
  <c r="V58" i="22"/>
  <c r="G61" i="22"/>
  <c r="U61" i="22"/>
  <c r="V61" i="22"/>
  <c r="U57" i="22"/>
  <c r="V57" i="22"/>
  <c r="U47" i="22"/>
  <c r="V47" i="22"/>
  <c r="U45" i="22"/>
  <c r="V45" i="22"/>
  <c r="U35" i="22"/>
  <c r="V35" i="22"/>
  <c r="G35" i="22"/>
  <c r="U30" i="22"/>
  <c r="V30" i="22"/>
  <c r="G30" i="22"/>
  <c r="G48" i="22"/>
  <c r="U48" i="22"/>
  <c r="V48" i="22"/>
  <c r="G54" i="22"/>
  <c r="U54" i="22"/>
  <c r="V54" i="22"/>
  <c r="G53" i="22"/>
  <c r="U53" i="22"/>
  <c r="V53" i="22"/>
  <c r="G49" i="22"/>
  <c r="U49" i="22"/>
  <c r="V49" i="22"/>
  <c r="G39" i="22"/>
  <c r="U39" i="22"/>
  <c r="V39" i="22"/>
  <c r="U32" i="22"/>
  <c r="V32" i="22"/>
  <c r="G32" i="22"/>
  <c r="U51" i="22"/>
  <c r="V51" i="22"/>
  <c r="G23" i="36"/>
  <c r="U23" i="36"/>
  <c r="V23" i="36"/>
  <c r="N22" i="22"/>
  <c r="J22" i="22"/>
  <c r="L22" i="22"/>
  <c r="M20" i="22"/>
  <c r="K20" i="22"/>
  <c r="G64" i="22"/>
  <c r="G68" i="22"/>
  <c r="U68" i="22"/>
  <c r="V68" i="22"/>
  <c r="G66" i="22"/>
  <c r="U66" i="22"/>
  <c r="V66" i="22"/>
  <c r="G65" i="22"/>
  <c r="U65" i="22"/>
  <c r="V65" i="22"/>
  <c r="T24" i="36"/>
  <c r="S24" i="36"/>
  <c r="N23" i="22"/>
  <c r="J23" i="22"/>
  <c r="R20" i="22"/>
  <c r="M21" i="22"/>
  <c r="K21" i="22"/>
  <c r="P20" i="22"/>
  <c r="Q20" i="22"/>
  <c r="T20" i="22"/>
  <c r="S20" i="22"/>
  <c r="G24" i="36"/>
  <c r="U24" i="36"/>
  <c r="V24" i="36"/>
  <c r="L23" i="22"/>
  <c r="R21" i="22"/>
  <c r="M22" i="22"/>
  <c r="K22" i="22"/>
  <c r="K23" i="22"/>
  <c r="T21" i="22"/>
  <c r="P21" i="22"/>
  <c r="S21" i="22"/>
  <c r="Q21" i="22"/>
  <c r="G20" i="22"/>
  <c r="U20" i="22"/>
  <c r="V20" i="22"/>
  <c r="S25" i="36"/>
  <c r="T25" i="36"/>
  <c r="R23" i="22"/>
  <c r="M24" i="22"/>
  <c r="R22" i="22"/>
  <c r="M23" i="22"/>
  <c r="N24" i="22"/>
  <c r="J24" i="22"/>
  <c r="T22" i="22"/>
  <c r="S22" i="22"/>
  <c r="Q22" i="22"/>
  <c r="P22" i="22"/>
  <c r="G21" i="22"/>
  <c r="U21" i="22"/>
  <c r="V21" i="22"/>
  <c r="G25" i="36"/>
  <c r="U25" i="36"/>
  <c r="V25" i="36"/>
  <c r="L24" i="22"/>
  <c r="K24" i="22"/>
  <c r="T23" i="22"/>
  <c r="Q23" i="22"/>
  <c r="P23" i="22"/>
  <c r="S23" i="22"/>
  <c r="P24" i="22"/>
  <c r="T24" i="22"/>
  <c r="S24" i="22"/>
  <c r="Q24" i="22"/>
  <c r="G22" i="22"/>
  <c r="U22" i="22"/>
  <c r="V22" i="22"/>
  <c r="T26" i="36"/>
  <c r="S26" i="36"/>
  <c r="U23" i="22"/>
  <c r="V23" i="22"/>
  <c r="G23" i="22"/>
  <c r="R24" i="22"/>
  <c r="M25" i="22"/>
  <c r="U24" i="22"/>
  <c r="V24" i="22"/>
  <c r="G24" i="22"/>
  <c r="N25" i="22"/>
  <c r="J25" i="22"/>
  <c r="U26" i="36"/>
  <c r="V26" i="36"/>
  <c r="G26" i="36"/>
  <c r="L25" i="22"/>
  <c r="K25" i="22"/>
  <c r="T25" i="22"/>
  <c r="Q25" i="22"/>
  <c r="P25" i="22"/>
  <c r="S25" i="22"/>
  <c r="S27" i="36"/>
  <c r="T27" i="36"/>
  <c r="R25" i="22"/>
  <c r="M26" i="22"/>
  <c r="J26" i="22"/>
  <c r="N26" i="22"/>
  <c r="T26" i="22"/>
  <c r="G25" i="22"/>
  <c r="U25" i="22"/>
  <c r="V25" i="22"/>
  <c r="G27" i="36"/>
  <c r="U27" i="36"/>
  <c r="V27" i="36"/>
  <c r="S26" i="22"/>
  <c r="P26" i="22"/>
  <c r="Q26" i="22"/>
  <c r="L26" i="22"/>
  <c r="K26" i="22"/>
  <c r="J27" i="22"/>
  <c r="N27" i="22"/>
  <c r="R26" i="22"/>
  <c r="M27" i="22"/>
  <c r="G26" i="22"/>
  <c r="U26" i="22"/>
  <c r="V26" i="22"/>
  <c r="T27" i="22"/>
  <c r="Q27" i="22"/>
  <c r="P27" i="22"/>
  <c r="S27" i="22"/>
  <c r="L27" i="22"/>
  <c r="K27" i="22"/>
  <c r="R27" i="22"/>
  <c r="M28" i="22"/>
  <c r="J28" i="22"/>
  <c r="N28" i="22"/>
  <c r="G27" i="22"/>
  <c r="U27" i="22"/>
  <c r="V27" i="22"/>
  <c r="T28" i="22"/>
  <c r="P28" i="22"/>
  <c r="S28" i="22"/>
  <c r="Q28" i="22"/>
  <c r="L28" i="22"/>
  <c r="K28" i="22"/>
  <c r="R28" i="22"/>
  <c r="M29" i="22"/>
  <c r="J29" i="22"/>
  <c r="N29" i="22"/>
  <c r="P29" i="22"/>
  <c r="G28" i="22"/>
  <c r="U28" i="22"/>
  <c r="V28" i="22"/>
  <c r="T29" i="22"/>
  <c r="Q29" i="22"/>
  <c r="S29" i="22"/>
  <c r="L29" i="22"/>
  <c r="K29" i="22"/>
  <c r="R29" i="22"/>
  <c r="G29" i="22"/>
  <c r="U29" i="22"/>
  <c r="V29" i="22"/>
</calcChain>
</file>

<file path=xl/sharedStrings.xml><?xml version="1.0" encoding="utf-8"?>
<sst xmlns="http://schemas.openxmlformats.org/spreadsheetml/2006/main" count="86" uniqueCount="50">
  <si>
    <t>Lower Standardized Limit</t>
  </si>
  <si>
    <t>Upper Standardized Limit</t>
  </si>
  <si>
    <t>Value</t>
  </si>
  <si>
    <t>Predictive Distribution Mean</t>
  </si>
  <si>
    <t>Predictive Distribution Variance</t>
  </si>
  <si>
    <t>Convex Combination Coefficient</t>
  </si>
  <si>
    <t>Posterior Variance</t>
  </si>
  <si>
    <t>Intended Length of Phase I</t>
  </si>
  <si>
    <t>False Alarm Probability (FAP) for short runs</t>
  </si>
  <si>
    <t>In Control Average Run Length (ARL0) for long runs</t>
  </si>
  <si>
    <t>Posterior Mean</t>
  </si>
  <si>
    <t>Lower PCC Limit</t>
  </si>
  <si>
    <t>Upper PCC Limit</t>
  </si>
  <si>
    <r>
      <t>Level of significance for control chart (</t>
    </r>
    <r>
      <rPr>
        <b/>
        <sz val="12"/>
        <color theme="0" tint="-0.14999847407452621"/>
        <rFont val="Symbol"/>
        <family val="1"/>
        <charset val="2"/>
      </rPr>
      <t>a</t>
    </r>
    <r>
      <rPr>
        <b/>
        <sz val="12"/>
        <color theme="0" tint="-0.14999847407452621"/>
        <rFont val="Calibri"/>
        <family val="2"/>
        <charset val="161"/>
      </rPr>
      <t>)</t>
    </r>
  </si>
  <si>
    <t>IN CONTROL Indicator</t>
  </si>
  <si>
    <t>IN CONTROL Data</t>
  </si>
  <si>
    <t>CV de fidélité intermédiaire maximum acceptable donné par le fournisseur (%)</t>
  </si>
  <si>
    <t>Valeur cible a priori du CIQ donnée par le fournisseur (notice fabriquant)</t>
  </si>
  <si>
    <t>SD de fidélité intermédiaire défini au sein de son laboratoire</t>
  </si>
  <si>
    <t>SD de fidélité intermédiaire maximum acceptable défini ainsi par le fournisseur</t>
  </si>
  <si>
    <t xml:space="preserve">Nom du paramètre </t>
  </si>
  <si>
    <t>Double saisie obligatoire</t>
  </si>
  <si>
    <t>Nom du technicien</t>
  </si>
  <si>
    <t>Jour        (MM/DD/YY)</t>
  </si>
  <si>
    <t>Heure        (hh:mm)</t>
  </si>
  <si>
    <t>1ère saisie</t>
  </si>
  <si>
    <t>2ème saisie</t>
  </si>
  <si>
    <t>Valeur du CIQ</t>
  </si>
  <si>
    <t>INDICATION ACCEPTABILITE CIQ</t>
  </si>
  <si>
    <t>Approbation biologiste</t>
  </si>
  <si>
    <t>LBMMS</t>
  </si>
  <si>
    <t xml:space="preserve">Valeur posterior mean pour chgt lot CIQ </t>
  </si>
  <si>
    <t xml:space="preserve">Valeur posterior mean pour chgt lot réactif </t>
  </si>
  <si>
    <t>REF KALILAB : MU-ANA-DX-081</t>
  </si>
  <si>
    <t xml:space="preserve">Contexte Bayésien  : chgt lot CIQ F Sobas le 15 05 19
Lot Réactif : 
</t>
  </si>
  <si>
    <t>Alpha2antplasmine</t>
  </si>
  <si>
    <t>FS</t>
  </si>
  <si>
    <t>vm</t>
  </si>
  <si>
    <t>mb</t>
  </si>
  <si>
    <t>AD</t>
  </si>
  <si>
    <t>9h55</t>
  </si>
  <si>
    <t>10h05</t>
  </si>
  <si>
    <t>MD</t>
  </si>
  <si>
    <t>KT</t>
  </si>
  <si>
    <t>10H00</t>
  </si>
  <si>
    <t>11H10</t>
  </si>
  <si>
    <t>10h18</t>
  </si>
  <si>
    <t>REF KALILAB : MU-ANA-DX-081-04</t>
  </si>
  <si>
    <t xml:space="preserve">Alarme sur 1er point de CIQ : se référer au range fournisseur et ou à la régle 1_3s </t>
  </si>
  <si>
    <t xml:space="preserve">avec s = SD provenant de la variance prédictive avant tout point de CIQ estimée au regard du SD max fournisseur et du propre SD du laboratoire (P Tsiamyrtzis)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</si>
</sst>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[$-809]dd\ mmmm\ yyyy;@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Symbol"/>
      <family val="1"/>
      <charset val="2"/>
    </font>
    <font>
      <b/>
      <sz val="12"/>
      <color theme="0" tint="-0.14999847407452621"/>
      <name val="Calibri"/>
      <family val="2"/>
      <charset val="161"/>
    </font>
    <font>
      <sz val="12"/>
      <color rgb="FF9C65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F6B"/>
        <bgColor indexed="64"/>
      </patternFill>
    </fill>
    <fill>
      <patternFill patternType="solid">
        <fgColor rgb="FFFFEB9C"/>
      </patternFill>
    </fill>
    <fill>
      <patternFill patternType="solid">
        <fgColor rgb="FFF0FF6B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0" fillId="0" borderId="1" xfId="0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/>
    <xf numFmtId="0" fontId="8" fillId="4" borderId="1" xfId="0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7" fillId="3" borderId="1" xfId="97" applyFont="1" applyBorder="1" applyAlignment="1" applyProtection="1">
      <alignment horizontal="left"/>
      <protection locked="0"/>
    </xf>
    <xf numFmtId="0" fontId="17" fillId="3" borderId="1" xfId="97" applyFont="1" applyBorder="1" applyAlignment="1" applyProtection="1">
      <alignment horizontal="right"/>
      <protection locked="0"/>
    </xf>
    <xf numFmtId="0" fontId="20" fillId="0" borderId="0" xfId="0" applyFont="1" applyAlignment="1">
      <alignment horizontal="center" vertical="center" wrapText="1"/>
    </xf>
    <xf numFmtId="0" fontId="18" fillId="0" borderId="0" xfId="0" applyFont="1"/>
    <xf numFmtId="0" fontId="5" fillId="3" borderId="1" xfId="97" applyFont="1" applyBorder="1" applyAlignment="1" applyProtection="1">
      <alignment horizontal="center"/>
      <protection locked="0"/>
    </xf>
    <xf numFmtId="0" fontId="22" fillId="6" borderId="2" xfId="97" applyFont="1" applyFill="1" applyBorder="1" applyAlignment="1">
      <alignment horizontal="center" vertical="center"/>
    </xf>
    <xf numFmtId="0" fontId="22" fillId="6" borderId="2" xfId="97" applyFont="1" applyFill="1" applyBorder="1" applyAlignment="1">
      <alignment horizontal="center" vertical="center" wrapText="1"/>
    </xf>
    <xf numFmtId="0" fontId="22" fillId="6" borderId="1" xfId="97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3" fillId="0" borderId="6" xfId="0" applyNumberFormat="1" applyFont="1" applyBorder="1"/>
    <xf numFmtId="0" fontId="24" fillId="0" borderId="1" xfId="0" applyFont="1" applyBorder="1" applyAlignment="1">
      <alignment horizontal="center"/>
    </xf>
    <xf numFmtId="164" fontId="25" fillId="0" borderId="6" xfId="0" applyNumberFormat="1" applyFont="1" applyBorder="1"/>
    <xf numFmtId="0" fontId="26" fillId="0" borderId="0" xfId="0" applyFont="1"/>
    <xf numFmtId="164" fontId="26" fillId="0" borderId="6" xfId="0" applyNumberFormat="1" applyFont="1" applyBorder="1"/>
    <xf numFmtId="0" fontId="4" fillId="0" borderId="0" xfId="0" applyFont="1"/>
    <xf numFmtId="164" fontId="4" fillId="0" borderId="6" xfId="0" applyNumberFormat="1" applyFont="1" applyBorder="1"/>
    <xf numFmtId="0" fontId="9" fillId="6" borderId="1" xfId="0" applyFont="1" applyFill="1" applyBorder="1" applyAlignment="1">
      <alignment horizontal="center" vertical="center" wrapText="1"/>
    </xf>
    <xf numFmtId="1" fontId="27" fillId="7" borderId="1" xfId="0" applyNumberFormat="1" applyFont="1" applyFill="1" applyBorder="1" applyAlignment="1" applyProtection="1">
      <alignment horizontal="center" vertical="center"/>
      <protection locked="0"/>
    </xf>
    <xf numFmtId="14" fontId="19" fillId="3" borderId="1" xfId="97" applyNumberFormat="1" applyFont="1" applyBorder="1" applyAlignment="1" applyProtection="1">
      <alignment horizontal="right"/>
      <protection locked="0"/>
    </xf>
    <xf numFmtId="0" fontId="0" fillId="7" borderId="1" xfId="0" applyFill="1" applyBorder="1" applyProtection="1">
      <protection locked="0"/>
    </xf>
    <xf numFmtId="0" fontId="25" fillId="4" borderId="2" xfId="0" applyFont="1" applyFill="1" applyBorder="1" applyProtection="1">
      <protection locked="0"/>
    </xf>
    <xf numFmtId="14" fontId="17" fillId="3" borderId="1" xfId="97" applyNumberFormat="1" applyFont="1" applyBorder="1" applyAlignment="1" applyProtection="1">
      <alignment horizontal="right"/>
      <protection locked="0"/>
    </xf>
    <xf numFmtId="16" fontId="17" fillId="3" borderId="1" xfId="97" applyNumberFormat="1" applyFont="1" applyBorder="1" applyAlignment="1" applyProtection="1">
      <alignment horizontal="right"/>
      <protection locked="0"/>
    </xf>
    <xf numFmtId="14" fontId="17" fillId="3" borderId="1" xfId="97" applyNumberFormat="1" applyFont="1" applyBorder="1" applyAlignment="1" applyProtection="1">
      <alignment horizontal="left"/>
      <protection locked="0"/>
    </xf>
    <xf numFmtId="20" fontId="17" fillId="3" borderId="1" xfId="97" applyNumberFormat="1" applyFont="1" applyBorder="1" applyAlignment="1" applyProtection="1">
      <alignment horizontal="right"/>
      <protection locked="0"/>
    </xf>
    <xf numFmtId="165" fontId="27" fillId="7" borderId="1" xfId="0" applyNumberFormat="1" applyFont="1" applyFill="1" applyBorder="1" applyAlignment="1" applyProtection="1">
      <alignment horizontal="center" vertical="center"/>
      <protection locked="0"/>
    </xf>
    <xf numFmtId="0" fontId="28" fillId="3" borderId="1" xfId="97" applyFont="1" applyBorder="1" applyAlignment="1" applyProtection="1">
      <alignment horizontal="left"/>
      <protection locked="0"/>
    </xf>
    <xf numFmtId="166" fontId="28" fillId="3" borderId="1" xfId="97" applyNumberFormat="1" applyFont="1" applyBorder="1" applyAlignment="1" applyProtection="1">
      <alignment horizontal="right"/>
      <protection locked="0"/>
    </xf>
    <xf numFmtId="0" fontId="28" fillId="3" borderId="1" xfId="97" applyFont="1" applyBorder="1" applyAlignment="1" applyProtection="1">
      <alignment horizontal="right"/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/>
    </xf>
    <xf numFmtId="0" fontId="12" fillId="0" borderId="0" xfId="0" applyFont="1" applyProtection="1"/>
    <xf numFmtId="0" fontId="1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22" fillId="6" borderId="2" xfId="97" applyFont="1" applyFill="1" applyBorder="1" applyAlignment="1" applyProtection="1">
      <alignment horizontal="center" vertical="center"/>
    </xf>
    <xf numFmtId="0" fontId="22" fillId="6" borderId="2" xfId="97" applyFont="1" applyFill="1" applyBorder="1" applyAlignment="1" applyProtection="1">
      <alignment horizontal="center" vertical="center" wrapText="1"/>
    </xf>
    <xf numFmtId="0" fontId="22" fillId="6" borderId="1" xfId="97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2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8" fillId="0" borderId="0" xfId="0" applyFont="1" applyProtection="1"/>
    <xf numFmtId="0" fontId="0" fillId="0" borderId="1" xfId="0" applyBorder="1" applyAlignment="1" applyProtection="1">
      <alignment horizontal="right"/>
    </xf>
    <xf numFmtId="0" fontId="24" fillId="0" borderId="1" xfId="0" applyFont="1" applyBorder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16" fillId="0" borderId="0" xfId="0" applyFont="1" applyProtection="1"/>
    <xf numFmtId="164" fontId="16" fillId="0" borderId="0" xfId="0" applyNumberFormat="1" applyFont="1" applyProtection="1"/>
    <xf numFmtId="0" fontId="30" fillId="0" borderId="0" xfId="0" applyFont="1" applyProtection="1"/>
    <xf numFmtId="0" fontId="4" fillId="0" borderId="1" xfId="0" applyFont="1" applyBorder="1" applyAlignment="1" applyProtection="1">
      <alignment horizontal="center"/>
    </xf>
    <xf numFmtId="164" fontId="25" fillId="0" borderId="6" xfId="0" applyNumberFormat="1" applyFont="1" applyBorder="1" applyProtection="1"/>
    <xf numFmtId="164" fontId="23" fillId="0" borderId="6" xfId="0" applyNumberFormat="1" applyFont="1" applyBorder="1" applyProtection="1"/>
    <xf numFmtId="0" fontId="29" fillId="4" borderId="1" xfId="0" applyFont="1" applyFill="1" applyBorder="1" applyProtection="1">
      <protection locked="0"/>
    </xf>
    <xf numFmtId="0" fontId="29" fillId="4" borderId="2" xfId="0" applyFont="1" applyFill="1" applyBorder="1" applyProtection="1">
      <protection locked="0"/>
    </xf>
    <xf numFmtId="0" fontId="5" fillId="0" borderId="5" xfId="0" applyFont="1" applyBorder="1" applyAlignment="1">
      <alignment horizontal="left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/>
      <protection locked="0"/>
    </xf>
    <xf numFmtId="0" fontId="21" fillId="6" borderId="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/>
    </xf>
    <xf numFmtId="0" fontId="21" fillId="6" borderId="7" xfId="0" applyFont="1" applyFill="1" applyBorder="1" applyAlignment="1" applyProtection="1">
      <alignment horizontal="center" vertical="center" wrapText="1"/>
    </xf>
    <xf numFmtId="0" fontId="21" fillId="6" borderId="8" xfId="0" applyFont="1" applyFill="1" applyBorder="1" applyAlignment="1" applyProtection="1">
      <alignment horizontal="center" vertical="center" wrapText="1"/>
    </xf>
  </cellXfs>
  <cellStyles count="16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Neutre" xfId="97" builtinId="28"/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11"/>
        <color rgb="FF16365C"/>
        <name val="Calibri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16365C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66CCFF"/>
      <color rgb="FFFFFF66"/>
      <color rgb="FFCCFFCC"/>
      <color rgb="FFFF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Predictive</a:t>
            </a:r>
            <a:r>
              <a:rPr lang="en-US" baseline="0"/>
              <a:t> Control Chart (unstandardized)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alpha2antiplasmine!$O$18</c:f>
              <c:strCache>
                <c:ptCount val="1"/>
                <c:pt idx="0">
                  <c:v>Value</c:v>
                </c:pt>
              </c:strCache>
            </c:strRef>
          </c:tx>
          <c:spPr>
            <a:ln w="38100" cmpd="sng">
              <a:solidFill>
                <a:srgbClr val="3366FF"/>
              </a:solidFill>
            </a:ln>
          </c:spPr>
          <c:marker>
            <c:symbol val="none"/>
          </c:marker>
          <c:val>
            <c:numRef>
              <c:f>alpha2antiplasmine!$O$19:$O$68</c:f>
              <c:numCache>
                <c:formatCode>General</c:formatCode>
                <c:ptCount val="50"/>
                <c:pt idx="0">
                  <c:v>40</c:v>
                </c:pt>
                <c:pt idx="1">
                  <c:v>43</c:v>
                </c:pt>
                <c:pt idx="2">
                  <c:v>38</c:v>
                </c:pt>
                <c:pt idx="3">
                  <c:v>44</c:v>
                </c:pt>
                <c:pt idx="4">
                  <c:v>45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1-4DFD-9E1B-1226E199958D}"/>
            </c:ext>
          </c:extLst>
        </c:ser>
        <c:ser>
          <c:idx val="1"/>
          <c:order val="1"/>
          <c:tx>
            <c:strRef>
              <c:f>alpha2antiplasmine!$P$18</c:f>
              <c:strCache>
                <c:ptCount val="1"/>
                <c:pt idx="0">
                  <c:v>Lower PCC Limit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alpha2antiplasmine!$P$19:$P$68</c:f>
              <c:numCache>
                <c:formatCode>0.000</c:formatCode>
                <c:ptCount val="50"/>
                <c:pt idx="0">
                  <c:v>16.111668743150705</c:v>
                </c:pt>
                <c:pt idx="1">
                  <c:v>21.790432131947476</c:v>
                </c:pt>
                <c:pt idx="2">
                  <c:v>24.781840153014937</c:v>
                </c:pt>
                <c:pt idx="3">
                  <c:v>25.060680199275879</c:v>
                </c:pt>
                <c:pt idx="4">
                  <c:v>26.430522774675403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1-4DFD-9E1B-1226E199958D}"/>
            </c:ext>
          </c:extLst>
        </c:ser>
        <c:ser>
          <c:idx val="2"/>
          <c:order val="2"/>
          <c:tx>
            <c:strRef>
              <c:f>alpha2antiplasmine!$Q$18</c:f>
              <c:strCache>
                <c:ptCount val="1"/>
                <c:pt idx="0">
                  <c:v>Upper PCC Limit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alpha2antiplasmine!$Q$19:$Q$68</c:f>
              <c:numCache>
                <c:formatCode>0.000</c:formatCode>
                <c:ptCount val="50"/>
                <c:pt idx="0">
                  <c:v>49.888331256849227</c:v>
                </c:pt>
                <c:pt idx="1">
                  <c:v>51.139217885728335</c:v>
                </c:pt>
                <c:pt idx="2">
                  <c:v>52.475304634499359</c:v>
                </c:pt>
                <c:pt idx="3">
                  <c:v>51.883765655100639</c:v>
                </c:pt>
                <c:pt idx="4">
                  <c:v>52.716091321739469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1-4DFD-9E1B-1226E199958D}"/>
            </c:ext>
          </c:extLst>
        </c:ser>
        <c:ser>
          <c:idx val="3"/>
          <c:order val="3"/>
          <c:tx>
            <c:strRef>
              <c:f>alpha2antiplasmine!$R$18</c:f>
              <c:strCache>
                <c:ptCount val="1"/>
                <c:pt idx="0">
                  <c:v>Posterior Mean</c:v>
                </c:pt>
              </c:strCache>
            </c:strRef>
          </c:tx>
          <c:spPr>
            <a:ln w="28575" cmpd="sng">
              <a:solidFill>
                <a:srgbClr val="660066"/>
              </a:solidFill>
              <a:prstDash val="sysDash"/>
            </a:ln>
          </c:spPr>
          <c:marker>
            <c:symbol val="none"/>
          </c:marker>
          <c:val>
            <c:numRef>
              <c:f>alpha2antiplasmine!$R$19:$R$68</c:f>
              <c:numCache>
                <c:formatCode>0.000</c:formatCode>
                <c:ptCount val="50"/>
                <c:pt idx="0">
                  <c:v>36.464825008837934</c:v>
                </c:pt>
                <c:pt idx="1">
                  <c:v>38.628572393757175</c:v>
                </c:pt>
                <c:pt idx="2">
                  <c:v>38.472222927188284</c:v>
                </c:pt>
                <c:pt idx="3">
                  <c:v>39.573307048207461</c:v>
                </c:pt>
                <c:pt idx="4">
                  <c:v>40.474705533429372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1-4DFD-9E1B-1226E199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96480"/>
        <c:axId val="110106816"/>
      </c:lineChart>
      <c:catAx>
        <c:axId val="3899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Observations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110106816"/>
        <c:crosses val="autoZero"/>
        <c:auto val="1"/>
        <c:lblAlgn val="ctr"/>
        <c:lblOffset val="100"/>
        <c:noMultiLvlLbl val="0"/>
      </c:catAx>
      <c:valAx>
        <c:axId val="110106816"/>
        <c:scaling>
          <c:orientation val="minMax"/>
        </c:scaling>
        <c:delete val="0"/>
        <c:axPos val="l"/>
        <c:majorGridlines/>
        <c:title>
          <c:tx>
            <c:strRef>
              <c:f>alpha2antiplasmine!$B$14</c:f>
              <c:strCache>
                <c:ptCount val="1"/>
                <c:pt idx="0">
                  <c:v>Alpha2antplasmine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crossAx val="38996480"/>
        <c:crosses val="autoZero"/>
        <c:crossBetween val="between"/>
      </c:valAx>
    </c:plotArea>
    <c:legend>
      <c:legendPos val="r"/>
      <c:overlay val="0"/>
      <c:spPr>
        <a:ln>
          <a:prstDash val="dot"/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Predictive</a:t>
            </a:r>
            <a:r>
              <a:rPr lang="en-US" baseline="0"/>
              <a:t> Control Chart (unstandardized)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Examen!$O$18</c:f>
              <c:strCache>
                <c:ptCount val="1"/>
                <c:pt idx="0">
                  <c:v>Value</c:v>
                </c:pt>
              </c:strCache>
            </c:strRef>
          </c:tx>
          <c:spPr>
            <a:ln w="38100" cmpd="sng">
              <a:solidFill>
                <a:srgbClr val="3366FF"/>
              </a:solidFill>
            </a:ln>
          </c:spPr>
          <c:marker>
            <c:symbol val="none"/>
          </c:marker>
          <c:val>
            <c:numRef>
              <c:f>Examen!$O$19:$O$218</c:f>
              <c:numCache>
                <c:formatCode>General</c:formatCode>
                <c:ptCount val="2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9E-44DD-B7FF-7CA4863B43C2}"/>
            </c:ext>
          </c:extLst>
        </c:ser>
        <c:ser>
          <c:idx val="1"/>
          <c:order val="1"/>
          <c:tx>
            <c:strRef>
              <c:f>Examen!$P$18</c:f>
              <c:strCache>
                <c:ptCount val="1"/>
                <c:pt idx="0">
                  <c:v>Lower PCC Limit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Examen!$P$19:$P$218</c:f>
              <c:numCache>
                <c:formatCode>0.000</c:formatCode>
                <c:ptCount val="20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E-44DD-B7FF-7CA4863B43C2}"/>
            </c:ext>
          </c:extLst>
        </c:ser>
        <c:ser>
          <c:idx val="2"/>
          <c:order val="2"/>
          <c:tx>
            <c:strRef>
              <c:f>Examen!$Q$18</c:f>
              <c:strCache>
                <c:ptCount val="1"/>
                <c:pt idx="0">
                  <c:v>Upper PCC Limit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Examen!$Q$19:$Q$218</c:f>
              <c:numCache>
                <c:formatCode>0.000</c:formatCode>
                <c:ptCount val="20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E-44DD-B7FF-7CA4863B43C2}"/>
            </c:ext>
          </c:extLst>
        </c:ser>
        <c:ser>
          <c:idx val="3"/>
          <c:order val="3"/>
          <c:tx>
            <c:strRef>
              <c:f>Examen!$R$18</c:f>
              <c:strCache>
                <c:ptCount val="1"/>
                <c:pt idx="0">
                  <c:v>Posterior Mean</c:v>
                </c:pt>
              </c:strCache>
            </c:strRef>
          </c:tx>
          <c:spPr>
            <a:ln w="28575" cmpd="sng">
              <a:solidFill>
                <a:srgbClr val="660066"/>
              </a:solidFill>
              <a:prstDash val="sysDash"/>
            </a:ln>
          </c:spPr>
          <c:marker>
            <c:symbol val="none"/>
          </c:marker>
          <c:val>
            <c:numRef>
              <c:f>Examen!$R$19:$R$218</c:f>
              <c:numCache>
                <c:formatCode>0.000</c:formatCode>
                <c:ptCount val="2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9E-44DD-B7FF-7CA4863B4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57920"/>
        <c:axId val="51053696"/>
      </c:lineChart>
      <c:catAx>
        <c:axId val="390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Observations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51053696"/>
        <c:crosses val="autoZero"/>
        <c:auto val="1"/>
        <c:lblAlgn val="ctr"/>
        <c:lblOffset val="100"/>
        <c:noMultiLvlLbl val="0"/>
      </c:catAx>
      <c:valAx>
        <c:axId val="51053696"/>
        <c:scaling>
          <c:orientation val="minMax"/>
        </c:scaling>
        <c:delete val="0"/>
        <c:axPos val="l"/>
        <c:majorGridlines/>
        <c:title>
          <c:tx>
            <c:strRef>
              <c:f>Examen!$B$14</c:f>
              <c:strCache>
                <c:ptCount val="1"/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crossAx val="39057920"/>
        <c:crosses val="autoZero"/>
        <c:crossBetween val="between"/>
      </c:valAx>
    </c:plotArea>
    <c:legend>
      <c:legendPos val="r"/>
      <c:overlay val="0"/>
      <c:spPr>
        <a:ln>
          <a:prstDash val="dot"/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0</xdr:row>
      <xdr:rowOff>152400</xdr:rowOff>
    </xdr:from>
    <xdr:to>
      <xdr:col>16</xdr:col>
      <xdr:colOff>1193800</xdr:colOff>
      <xdr:row>15</xdr:row>
      <xdr:rowOff>25400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0</xdr:row>
      <xdr:rowOff>152400</xdr:rowOff>
    </xdr:from>
    <xdr:to>
      <xdr:col>16</xdr:col>
      <xdr:colOff>1193800</xdr:colOff>
      <xdr:row>15</xdr:row>
      <xdr:rowOff>25400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235424" displayName="Table13235424" ref="O18:R68" totalsRowShown="0" headerRowDxfId="11" dataDxfId="10">
  <autoFilter ref="O18:R68" xr:uid="{00000000-0009-0000-0100-000003000000}"/>
  <tableColumns count="4">
    <tableColumn id="1" xr3:uid="{00000000-0010-0000-0000-000001000000}" name="Value" dataDxfId="9">
      <calculatedColumnFormula>IF(ISNUMBER(F19),F19,NA())</calculatedColumnFormula>
    </tableColumn>
    <tableColumn id="2" xr3:uid="{00000000-0010-0000-0000-000002000000}" name="Lower PCC Limit" dataDxfId="8">
      <calculatedColumnFormula>IF(ISNUMBER(O19),M19+$B$11*SQRT(N19),"")</calculatedColumnFormula>
    </tableColumn>
    <tableColumn id="3" xr3:uid="{00000000-0010-0000-0000-000003000000}" name="Upper PCC Limit" dataDxfId="7">
      <calculatedColumnFormula>IF(ISNUMBER(O19),M19+$B$12*SQRT(N19),"")</calculatedColumnFormula>
    </tableColumn>
    <tableColumn id="4" xr3:uid="{00000000-0010-0000-0000-000004000000}" name="Posterior Mean" dataDxfId="6">
      <calculatedColumnFormula>IF(ISNUMBER(Table13235424[[#This Row],[Value]]),K19,NA())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235425723" displayName="Table13235425723" ref="O18:R218" totalsRowShown="0" headerRowDxfId="5" dataDxfId="4">
  <autoFilter ref="O18:R218" xr:uid="{00000000-0009-0000-0100-000002000000}"/>
  <tableColumns count="4">
    <tableColumn id="1" xr3:uid="{00000000-0010-0000-0100-000001000000}" name="Value" dataDxfId="3">
      <calculatedColumnFormula>IF(ISNUMBER(F19),F19,NA())</calculatedColumnFormula>
    </tableColumn>
    <tableColumn id="2" xr3:uid="{00000000-0010-0000-0100-000002000000}" name="Lower PCC Limit" dataDxfId="2">
      <calculatedColumnFormula>IF(ISNUMBER(O19),M19+$B$11*SQRT(N19),"")</calculatedColumnFormula>
    </tableColumn>
    <tableColumn id="3" xr3:uid="{00000000-0010-0000-0100-000003000000}" name="Upper PCC Limit" dataDxfId="1">
      <calculatedColumnFormula>IF(ISNUMBER(O19),M19+$B$12*SQRT(N19),"")</calculatedColumnFormula>
    </tableColumn>
    <tableColumn id="4" xr3:uid="{00000000-0010-0000-0100-000004000000}" name="Posterior Mean" dataDxfId="0">
      <calculatedColumnFormula>IF(ISNUMBER(Table13235425723[[#This Row],[Value]]),K19,NA())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6"/>
  <sheetViews>
    <sheetView zoomScale="60" zoomScaleNormal="60" zoomScalePageLayoutView="60" workbookViewId="0">
      <selection activeCell="B28" sqref="B28"/>
    </sheetView>
  </sheetViews>
  <sheetFormatPr baseColWidth="10" defaultColWidth="11.42578125" defaultRowHeight="15" x14ac:dyDescent="0.25"/>
  <cols>
    <col min="1" max="1" width="25.5703125" customWidth="1"/>
    <col min="2" max="2" width="33.42578125" customWidth="1"/>
    <col min="3" max="3" width="15.42578125" bestFit="1" customWidth="1"/>
    <col min="4" max="4" width="12" bestFit="1" customWidth="1"/>
    <col min="5" max="5" width="12.140625" bestFit="1" customWidth="1"/>
    <col min="6" max="6" width="17.140625" bestFit="1" customWidth="1"/>
    <col min="7" max="7" width="22.85546875" customWidth="1"/>
    <col min="8" max="8" width="21.42578125" customWidth="1"/>
    <col min="9" max="9" width="13.140625" customWidth="1"/>
    <col min="10" max="10" width="12" customWidth="1"/>
    <col min="16" max="17" width="17.140625" customWidth="1"/>
    <col min="18" max="18" width="13.42578125" bestFit="1" customWidth="1"/>
  </cols>
  <sheetData>
    <row r="1" spans="1:2" ht="15.75" x14ac:dyDescent="0.25">
      <c r="A1" s="81" t="s">
        <v>33</v>
      </c>
      <c r="B1" s="81"/>
    </row>
    <row r="2" spans="1:2" ht="63" x14ac:dyDescent="0.25">
      <c r="A2" s="1" t="s">
        <v>16</v>
      </c>
      <c r="B2" s="39">
        <v>12</v>
      </c>
    </row>
    <row r="3" spans="1:2" ht="63" x14ac:dyDescent="0.25">
      <c r="A3" s="1" t="s">
        <v>17</v>
      </c>
      <c r="B3" s="47">
        <v>33</v>
      </c>
    </row>
    <row r="4" spans="1:2" ht="47.25" x14ac:dyDescent="0.25">
      <c r="A4" s="1" t="s">
        <v>18</v>
      </c>
      <c r="B4" s="47">
        <v>4</v>
      </c>
    </row>
    <row r="5" spans="1:2" ht="63" x14ac:dyDescent="0.25">
      <c r="A5" s="1" t="s">
        <v>19</v>
      </c>
      <c r="B5" s="8">
        <f>B3*B2/100</f>
        <v>3.96</v>
      </c>
    </row>
    <row r="6" spans="1:2" ht="31.5" x14ac:dyDescent="0.25">
      <c r="A6" s="18" t="s">
        <v>7</v>
      </c>
      <c r="B6" s="19">
        <v>20</v>
      </c>
    </row>
    <row r="7" spans="1:2" ht="31.5" x14ac:dyDescent="0.25">
      <c r="A7" s="18" t="s">
        <v>8</v>
      </c>
      <c r="B7" s="19">
        <v>0.05</v>
      </c>
    </row>
    <row r="8" spans="1:2" ht="47.25" x14ac:dyDescent="0.25">
      <c r="A8" s="18" t="s">
        <v>9</v>
      </c>
      <c r="B8" s="19">
        <v>370</v>
      </c>
    </row>
    <row r="9" spans="1:2" ht="15.75" x14ac:dyDescent="0.25">
      <c r="A9" s="20"/>
      <c r="B9" s="20"/>
    </row>
    <row r="10" spans="1:2" ht="31.5" x14ac:dyDescent="0.25">
      <c r="A10" s="18" t="s">
        <v>13</v>
      </c>
      <c r="B10" s="21">
        <f>1-(1-B7)^(1/(B6-1))</f>
        <v>2.6960063028712566E-3</v>
      </c>
    </row>
    <row r="11" spans="1:2" ht="31.5" x14ac:dyDescent="0.25">
      <c r="A11" s="18" t="s">
        <v>0</v>
      </c>
      <c r="B11" s="21">
        <f>NORMSINV($B$10/2)</f>
        <v>-3.0004278342529251</v>
      </c>
    </row>
    <row r="12" spans="1:2" ht="31.5" x14ac:dyDescent="0.25">
      <c r="A12" s="18" t="s">
        <v>1</v>
      </c>
      <c r="B12" s="21">
        <f>NORMSINV(1-$B$10/2)</f>
        <v>3.0004278342529132</v>
      </c>
    </row>
    <row r="13" spans="1:2" ht="15.75" x14ac:dyDescent="0.25">
      <c r="A13" s="12"/>
      <c r="B13" s="13"/>
    </row>
    <row r="14" spans="1:2" ht="15.75" x14ac:dyDescent="0.25">
      <c r="A14" s="1" t="s">
        <v>20</v>
      </c>
      <c r="B14" s="7" t="s">
        <v>35</v>
      </c>
    </row>
    <row r="16" spans="1:2" ht="15.75" thickBot="1" x14ac:dyDescent="0.3"/>
    <row r="17" spans="1:22" ht="57.75" customHeight="1" thickBot="1" x14ac:dyDescent="0.3">
      <c r="A17" s="82" t="s">
        <v>34</v>
      </c>
      <c r="B17" s="83"/>
      <c r="D17" s="84" t="s">
        <v>21</v>
      </c>
      <c r="E17" s="85"/>
    </row>
    <row r="18" spans="1:22" ht="63" x14ac:dyDescent="0.25">
      <c r="A18" s="27" t="s">
        <v>22</v>
      </c>
      <c r="B18" s="28" t="s">
        <v>23</v>
      </c>
      <c r="C18" s="29" t="s">
        <v>24</v>
      </c>
      <c r="D18" s="38" t="s">
        <v>25</v>
      </c>
      <c r="E18" s="38" t="s">
        <v>26</v>
      </c>
      <c r="F18" s="8" t="s">
        <v>27</v>
      </c>
      <c r="G18" s="30" t="s">
        <v>28</v>
      </c>
      <c r="H18" s="9" t="s">
        <v>29</v>
      </c>
      <c r="I18" s="10"/>
      <c r="J18" s="24" t="s">
        <v>5</v>
      </c>
      <c r="K18" s="24" t="s">
        <v>10</v>
      </c>
      <c r="L18" s="24" t="s">
        <v>6</v>
      </c>
      <c r="M18" s="24" t="s">
        <v>3</v>
      </c>
      <c r="N18" s="24" t="s">
        <v>4</v>
      </c>
      <c r="O18" s="11" t="s">
        <v>2</v>
      </c>
      <c r="P18" s="11" t="s">
        <v>11</v>
      </c>
      <c r="Q18" s="11" t="s">
        <v>12</v>
      </c>
      <c r="R18" s="11" t="s">
        <v>10</v>
      </c>
      <c r="S18" s="25"/>
      <c r="T18" s="25"/>
      <c r="U18" s="24" t="s">
        <v>14</v>
      </c>
      <c r="V18" s="24" t="s">
        <v>15</v>
      </c>
    </row>
    <row r="19" spans="1:22" ht="15.75" x14ac:dyDescent="0.25">
      <c r="A19" s="22" t="s">
        <v>38</v>
      </c>
      <c r="B19" s="40">
        <v>43621</v>
      </c>
      <c r="C19" s="46" t="s">
        <v>40</v>
      </c>
      <c r="D19" s="42">
        <v>40</v>
      </c>
      <c r="E19" s="42">
        <v>40</v>
      </c>
      <c r="F19" s="6">
        <f>IF(AND(D19="",E19=""),"",IF(OR(AND(D19&lt;&gt;"",E19=""),AND(D19="",E19&lt;&gt;"")),"Fill the number twice",IF(AND(D19&lt;&gt;"",E19&lt;&gt;"",D19=E19),E19,"Error in entry")))</f>
        <v>40</v>
      </c>
      <c r="G19" s="32" t="str">
        <f>IF(F19="","",IF(OR(F19&gt;$Q$19,F19&lt;$P$19),"***ALARM***",""))</f>
        <v/>
      </c>
      <c r="H19" s="26" t="s">
        <v>39</v>
      </c>
      <c r="I19" s="3" t="str">
        <f>IF(OR(OR(D19="",E19=""),AND(D19&lt;&gt;"",E19&lt;&gt;"",AND(ISNUMBER(D19),ISNUMBER(E19)))),"","Need to enter a number")</f>
        <v/>
      </c>
      <c r="J19" s="25">
        <f>B5^2/(B5^2+B4^2)</f>
        <v>0.4949750012625625</v>
      </c>
      <c r="K19" s="25">
        <f>IF(ISNUMBER(F19),J19*F19+(1-J19)*B3,"")</f>
        <v>36.464825008837934</v>
      </c>
      <c r="L19" s="25">
        <f>J19*$B$4^2</f>
        <v>7.919600020201</v>
      </c>
      <c r="M19" s="25"/>
      <c r="N19" s="25">
        <f>$B$4^2+$B$5^2</f>
        <v>31.6816</v>
      </c>
      <c r="O19" s="14">
        <f t="shared" ref="O19:O68" si="0">IF(ISNUMBER(F19),F19,NA())</f>
        <v>40</v>
      </c>
      <c r="P19" s="15">
        <f>$B$3+$B$11*SQRT($N$19)</f>
        <v>16.111668743150705</v>
      </c>
      <c r="Q19" s="15">
        <f>$B$3+$B$12*SQRT($N$19)</f>
        <v>49.888331256849227</v>
      </c>
      <c r="R19" s="15">
        <f>IF(ISNUMBER(Table13235424[[#This Row],[Value]]),K19,NA())</f>
        <v>36.464825008837934</v>
      </c>
      <c r="S19" s="25"/>
      <c r="T19" s="25"/>
      <c r="U19" s="25"/>
      <c r="V19" s="25"/>
    </row>
    <row r="20" spans="1:22" ht="15.75" x14ac:dyDescent="0.25">
      <c r="A20" s="22" t="s">
        <v>38</v>
      </c>
      <c r="B20" s="40">
        <v>43621</v>
      </c>
      <c r="C20" s="46" t="s">
        <v>41</v>
      </c>
      <c r="D20" s="42">
        <v>43</v>
      </c>
      <c r="E20" s="42">
        <v>43</v>
      </c>
      <c r="F20" s="6">
        <f>IF(AND(D20="",E20=""),"",IF(OR(AND(D20&lt;&gt;"",E20=""),AND(D20="",E20&lt;&gt;"")),"Fill the number twice",IF(AND(D20&lt;&gt;"",E20&lt;&gt;"",D20=E20),E20,"Error in entry")))</f>
        <v>43</v>
      </c>
      <c r="G20" s="2" t="str">
        <f>IF(OR(S20="",T20=""),"",IF(OR(F20&lt;S20,F20&gt;T20),"*** ALARM ***",""))</f>
        <v/>
      </c>
      <c r="H20" s="26" t="s">
        <v>39</v>
      </c>
      <c r="I20" s="3" t="str">
        <f>IF(OR(OR(D20="",E20=""),AND(D20&lt;&gt;"",E20&lt;&gt;"",AND(ISNUMBER(D20),ISNUMBER(E20)))),"","Need to enter a number")</f>
        <v/>
      </c>
      <c r="J20" s="25">
        <f>IF(ISNUMBER(F20),L19/(L19+$B$4^2),"")</f>
        <v>0.33109249375042227</v>
      </c>
      <c r="K20" s="25">
        <f>IF(ISNUMBER(F20),J20*F20+(1-J20)*K19,"")</f>
        <v>38.628572393757175</v>
      </c>
      <c r="L20" s="25">
        <f>IF(ISNUMBER(F20),J20*$B$4^2,"")</f>
        <v>5.2974799000067563</v>
      </c>
      <c r="M20" s="25">
        <f>IF(ISNUMBER(F20),K19,"")</f>
        <v>36.464825008837934</v>
      </c>
      <c r="N20" s="25">
        <f>IF(ISNUMBER(F20),L19+$B$4^2,"")</f>
        <v>23.919600020200999</v>
      </c>
      <c r="O20" s="14">
        <f t="shared" si="0"/>
        <v>43</v>
      </c>
      <c r="P20" s="15">
        <f t="shared" ref="P20:P38" si="1">IF(ISNUMBER(O20),M20+$B$11*SQRT(N20),NA())</f>
        <v>21.790432131947476</v>
      </c>
      <c r="Q20" s="15">
        <f t="shared" ref="Q20:Q38" si="2">IF(ISNUMBER(O20),M20+$B$12*SQRT(N20),NA())</f>
        <v>51.139217885728335</v>
      </c>
      <c r="R20" s="15">
        <f>IF(ISNUMBER(Table13235424[[#This Row],[Value]]),K20,NA())</f>
        <v>38.628572393757175</v>
      </c>
      <c r="S20" s="25">
        <f>IF(ISNUMBER(O20),M20+$B$11*SQRT(N20),"")</f>
        <v>21.790432131947476</v>
      </c>
      <c r="T20" s="25">
        <f>IF(ISNUMBER(O20),M20+$B$12*SQRT(N20),"")</f>
        <v>51.139217885728335</v>
      </c>
      <c r="U20" s="25">
        <f>IF(OR(S20="",T20=""),"",IF(OR(F20&lt;S20,F20&gt;T20),0,1))</f>
        <v>1</v>
      </c>
      <c r="V20" s="25">
        <f>IF(AND(ISNUMBER(O20),U20=1),Table13235424[[#This Row],[Value]],"")</f>
        <v>43</v>
      </c>
    </row>
    <row r="21" spans="1:22" ht="15.75" x14ac:dyDescent="0.25">
      <c r="A21" s="22" t="s">
        <v>43</v>
      </c>
      <c r="B21" s="40">
        <v>43635</v>
      </c>
      <c r="C21" s="46" t="s">
        <v>44</v>
      </c>
      <c r="D21" s="42">
        <v>38</v>
      </c>
      <c r="E21" s="42">
        <v>38</v>
      </c>
      <c r="F21" s="6">
        <f t="shared" ref="F21:F68" si="3">IF(AND(D21="",E21=""),"",IF(OR(AND(D21&lt;&gt;"",E21=""),AND(D21="",E21&lt;&gt;"")),"Fill the number twice",IF(AND(D21&lt;&gt;"",E21&lt;&gt;"",D21=E21),E21,"Error in entry")))</f>
        <v>38</v>
      </c>
      <c r="G21" s="2" t="str">
        <f t="shared" ref="G21:G68" si="4">IF(OR(S21="",T21=""),"",IF(OR(F21&lt;S21,F21&gt;T21),"*** ALARM ***",""))</f>
        <v/>
      </c>
      <c r="H21" s="26" t="s">
        <v>36</v>
      </c>
      <c r="I21" s="3" t="str">
        <f t="shared" ref="I21:I68" si="5">IF(OR(OR(D21="",E21=""),AND(D21&lt;&gt;"",E21&lt;&gt;"",AND(ISNUMBER(D21),ISNUMBER(E21)))),"","Need to enter a number")</f>
        <v/>
      </c>
      <c r="J21" s="25">
        <f t="shared" ref="J21:J68" si="6">IF(ISNUMBER(F21),L20/(L20+$B$4^2),"")</f>
        <v>0.2487374057812857</v>
      </c>
      <c r="K21" s="25">
        <f t="shared" ref="K21:K68" si="7">IF(ISNUMBER(F21),J21*F21+(1-J21)*K20,"")</f>
        <v>38.472222927188284</v>
      </c>
      <c r="L21" s="25">
        <f t="shared" ref="L21:L68" si="8">IF(ISNUMBER(F21),J21*$B$4^2,"")</f>
        <v>3.9797984925005712</v>
      </c>
      <c r="M21" s="25">
        <f t="shared" ref="M21:M68" si="9">IF(ISNUMBER(F21),K20,"")</f>
        <v>38.628572393757175</v>
      </c>
      <c r="N21" s="25">
        <f t="shared" ref="N21:N68" si="10">IF(ISNUMBER(F21),L20+$B$4^2,"")</f>
        <v>21.297479900006756</v>
      </c>
      <c r="O21" s="14">
        <f t="shared" si="0"/>
        <v>38</v>
      </c>
      <c r="P21" s="15">
        <f t="shared" si="1"/>
        <v>24.781840153014937</v>
      </c>
      <c r="Q21" s="15">
        <f t="shared" si="2"/>
        <v>52.475304634499359</v>
      </c>
      <c r="R21" s="15">
        <f>IF(ISNUMBER(Table13235424[[#This Row],[Value]]),K21,NA())</f>
        <v>38.472222927188284</v>
      </c>
      <c r="S21" s="25">
        <f t="shared" ref="S21:S68" si="11">IF(ISNUMBER(O21),M21+$B$11*SQRT(N21),"")</f>
        <v>24.781840153014937</v>
      </c>
      <c r="T21" s="25">
        <f t="shared" ref="T21:T68" si="12">IF(ISNUMBER(O21),M21+$B$12*SQRT(N21),"")</f>
        <v>52.475304634499359</v>
      </c>
      <c r="U21" s="25">
        <f t="shared" ref="U21:U68" si="13">IF(OR(S21="",T21=""),"",IF(OR(F21&lt;S21,F21&gt;T21),0,1))</f>
        <v>1</v>
      </c>
      <c r="V21" s="25">
        <f>IF(AND(ISNUMBER(O21),U21=1),Table13235424[[#This Row],[Value]],"")</f>
        <v>38</v>
      </c>
    </row>
    <row r="22" spans="1:22" ht="15.75" x14ac:dyDescent="0.25">
      <c r="A22" s="22" t="s">
        <v>43</v>
      </c>
      <c r="B22" s="43">
        <v>43635</v>
      </c>
      <c r="C22" s="46" t="s">
        <v>45</v>
      </c>
      <c r="D22" s="42">
        <v>44</v>
      </c>
      <c r="E22" s="42">
        <v>44</v>
      </c>
      <c r="F22" s="6">
        <f t="shared" si="3"/>
        <v>44</v>
      </c>
      <c r="G22" s="2" t="str">
        <f t="shared" si="4"/>
        <v/>
      </c>
      <c r="H22" s="26" t="s">
        <v>42</v>
      </c>
      <c r="I22" s="3" t="str">
        <f t="shared" si="5"/>
        <v/>
      </c>
      <c r="J22" s="25">
        <f t="shared" si="6"/>
        <v>0.19919112267295344</v>
      </c>
      <c r="K22" s="25">
        <f t="shared" si="7"/>
        <v>39.573307048207461</v>
      </c>
      <c r="L22" s="25">
        <f t="shared" si="8"/>
        <v>3.1870579627672551</v>
      </c>
      <c r="M22" s="25">
        <f t="shared" si="9"/>
        <v>38.472222927188284</v>
      </c>
      <c r="N22" s="25">
        <f t="shared" si="10"/>
        <v>19.979798492500571</v>
      </c>
      <c r="O22" s="14">
        <f t="shared" si="0"/>
        <v>44</v>
      </c>
      <c r="P22" s="15">
        <f t="shared" si="1"/>
        <v>25.060680199275879</v>
      </c>
      <c r="Q22" s="15">
        <f t="shared" si="2"/>
        <v>51.883765655100639</v>
      </c>
      <c r="R22" s="15">
        <f>IF(ISNUMBER(Table13235424[[#This Row],[Value]]),K22,NA())</f>
        <v>39.573307048207461</v>
      </c>
      <c r="S22" s="25">
        <f t="shared" si="11"/>
        <v>25.060680199275879</v>
      </c>
      <c r="T22" s="25">
        <f t="shared" si="12"/>
        <v>51.883765655100639</v>
      </c>
      <c r="U22" s="25">
        <f t="shared" si="13"/>
        <v>1</v>
      </c>
      <c r="V22" s="25">
        <f>IF(AND(ISNUMBER(O22),U22=1),Table13235424[[#This Row],[Value]],"")</f>
        <v>44</v>
      </c>
    </row>
    <row r="23" spans="1:22" ht="15.75" x14ac:dyDescent="0.25">
      <c r="A23" s="22" t="s">
        <v>37</v>
      </c>
      <c r="B23" s="40">
        <v>43649</v>
      </c>
      <c r="C23" s="46" t="s">
        <v>46</v>
      </c>
      <c r="D23" s="41">
        <v>45</v>
      </c>
      <c r="E23" s="41">
        <v>45</v>
      </c>
      <c r="F23" s="6">
        <f t="shared" si="3"/>
        <v>45</v>
      </c>
      <c r="G23" s="2" t="str">
        <f t="shared" si="4"/>
        <v/>
      </c>
      <c r="H23" s="26" t="s">
        <v>39</v>
      </c>
      <c r="I23" s="3" t="str">
        <f t="shared" si="5"/>
        <v/>
      </c>
      <c r="J23" s="25">
        <f t="shared" si="6"/>
        <v>0.16610456740954158</v>
      </c>
      <c r="K23" s="25">
        <f t="shared" si="7"/>
        <v>40.474705533429372</v>
      </c>
      <c r="L23" s="25">
        <f t="shared" si="8"/>
        <v>2.6576730785526652</v>
      </c>
      <c r="M23" s="25">
        <f t="shared" si="9"/>
        <v>39.573307048207461</v>
      </c>
      <c r="N23" s="25">
        <f t="shared" si="10"/>
        <v>19.187057962767256</v>
      </c>
      <c r="O23" s="14">
        <f t="shared" si="0"/>
        <v>45</v>
      </c>
      <c r="P23" s="15">
        <f t="shared" si="1"/>
        <v>26.430522774675403</v>
      </c>
      <c r="Q23" s="15">
        <f t="shared" si="2"/>
        <v>52.716091321739469</v>
      </c>
      <c r="R23" s="15">
        <f>IF(ISNUMBER(Table13235424[[#This Row],[Value]]),K23,NA())</f>
        <v>40.474705533429372</v>
      </c>
      <c r="S23" s="25">
        <f t="shared" si="11"/>
        <v>26.430522774675403</v>
      </c>
      <c r="T23" s="25">
        <f t="shared" si="12"/>
        <v>52.716091321739469</v>
      </c>
      <c r="U23" s="25">
        <f t="shared" si="13"/>
        <v>1</v>
      </c>
      <c r="V23" s="25">
        <f>IF(AND(ISNUMBER(O23),U23=1),Table13235424[[#This Row],[Value]],"")</f>
        <v>45</v>
      </c>
    </row>
    <row r="24" spans="1:22" ht="15.75" x14ac:dyDescent="0.25">
      <c r="A24" s="22"/>
      <c r="B24" s="40"/>
      <c r="C24" s="46"/>
      <c r="D24" s="41"/>
      <c r="E24" s="41"/>
      <c r="F24" s="6" t="str">
        <f t="shared" si="3"/>
        <v/>
      </c>
      <c r="G24" s="2" t="str">
        <f t="shared" si="4"/>
        <v/>
      </c>
      <c r="H24" s="26"/>
      <c r="I24" s="3" t="str">
        <f t="shared" si="5"/>
        <v/>
      </c>
      <c r="J24" s="25" t="str">
        <f t="shared" si="6"/>
        <v/>
      </c>
      <c r="K24" s="25" t="str">
        <f t="shared" si="7"/>
        <v/>
      </c>
      <c r="L24" s="25" t="str">
        <f t="shared" si="8"/>
        <v/>
      </c>
      <c r="M24" s="25" t="str">
        <f t="shared" si="9"/>
        <v/>
      </c>
      <c r="N24" s="25" t="str">
        <f t="shared" si="10"/>
        <v/>
      </c>
      <c r="O24" s="14" t="e">
        <f t="shared" si="0"/>
        <v>#N/A</v>
      </c>
      <c r="P24" s="15" t="e">
        <f t="shared" si="1"/>
        <v>#N/A</v>
      </c>
      <c r="Q24" s="15" t="e">
        <f t="shared" si="2"/>
        <v>#N/A</v>
      </c>
      <c r="R24" s="15" t="e">
        <f>IF(ISNUMBER(Table13235424[[#This Row],[Value]]),K24,NA())</f>
        <v>#N/A</v>
      </c>
      <c r="S24" s="25" t="str">
        <f t="shared" si="11"/>
        <v/>
      </c>
      <c r="T24" s="25" t="str">
        <f t="shared" si="12"/>
        <v/>
      </c>
      <c r="U24" s="25" t="str">
        <f t="shared" si="13"/>
        <v/>
      </c>
      <c r="V24" s="25" t="str">
        <f>IF(AND(ISNUMBER(O24),U24=1),Table13235424[[#This Row],[Value]],"")</f>
        <v/>
      </c>
    </row>
    <row r="25" spans="1:22" ht="15.75" x14ac:dyDescent="0.25">
      <c r="A25" s="22"/>
      <c r="B25" s="40"/>
      <c r="C25" s="46"/>
      <c r="D25" s="41"/>
      <c r="E25" s="41"/>
      <c r="F25" s="6" t="str">
        <f t="shared" si="3"/>
        <v/>
      </c>
      <c r="G25" s="2" t="str">
        <f t="shared" si="4"/>
        <v/>
      </c>
      <c r="H25" s="26"/>
      <c r="I25" s="3" t="str">
        <f t="shared" si="5"/>
        <v/>
      </c>
      <c r="J25" s="25" t="str">
        <f t="shared" si="6"/>
        <v/>
      </c>
      <c r="K25" s="25" t="str">
        <f t="shared" si="7"/>
        <v/>
      </c>
      <c r="L25" s="25" t="str">
        <f t="shared" si="8"/>
        <v/>
      </c>
      <c r="M25" s="25" t="str">
        <f t="shared" si="9"/>
        <v/>
      </c>
      <c r="N25" s="25" t="str">
        <f t="shared" si="10"/>
        <v/>
      </c>
      <c r="O25" s="14" t="e">
        <f t="shared" si="0"/>
        <v>#N/A</v>
      </c>
      <c r="P25" s="15" t="e">
        <f t="shared" si="1"/>
        <v>#N/A</v>
      </c>
      <c r="Q25" s="15" t="e">
        <f t="shared" si="2"/>
        <v>#N/A</v>
      </c>
      <c r="R25" s="15" t="e">
        <f>IF(ISNUMBER(Table13235424[[#This Row],[Value]]),K25,NA())</f>
        <v>#N/A</v>
      </c>
      <c r="S25" s="25" t="str">
        <f t="shared" si="11"/>
        <v/>
      </c>
      <c r="T25" s="25" t="str">
        <f t="shared" si="12"/>
        <v/>
      </c>
      <c r="U25" s="25" t="str">
        <f t="shared" si="13"/>
        <v/>
      </c>
      <c r="V25" s="25" t="str">
        <f>IF(AND(ISNUMBER(O25),U25=1),Table13235424[[#This Row],[Value]],"")</f>
        <v/>
      </c>
    </row>
    <row r="26" spans="1:22" ht="15.75" x14ac:dyDescent="0.25">
      <c r="A26" s="22"/>
      <c r="B26" s="40"/>
      <c r="C26" s="23"/>
      <c r="D26" s="17"/>
      <c r="E26" s="17"/>
      <c r="F26" s="6" t="str">
        <f t="shared" si="3"/>
        <v/>
      </c>
      <c r="G26" s="2" t="str">
        <f t="shared" si="4"/>
        <v/>
      </c>
      <c r="H26" s="26"/>
      <c r="I26" s="3" t="str">
        <f t="shared" si="5"/>
        <v/>
      </c>
      <c r="J26" s="25" t="str">
        <f t="shared" si="6"/>
        <v/>
      </c>
      <c r="K26" s="25" t="str">
        <f t="shared" si="7"/>
        <v/>
      </c>
      <c r="L26" s="25" t="str">
        <f t="shared" si="8"/>
        <v/>
      </c>
      <c r="M26" s="25" t="str">
        <f t="shared" si="9"/>
        <v/>
      </c>
      <c r="N26" s="25" t="str">
        <f t="shared" si="10"/>
        <v/>
      </c>
      <c r="O26" s="14" t="e">
        <f t="shared" si="0"/>
        <v>#N/A</v>
      </c>
      <c r="P26" s="15" t="e">
        <f t="shared" si="1"/>
        <v>#N/A</v>
      </c>
      <c r="Q26" s="15" t="e">
        <f t="shared" si="2"/>
        <v>#N/A</v>
      </c>
      <c r="R26" s="15" t="e">
        <f>IF(ISNUMBER(Table13235424[[#This Row],[Value]]),K26,NA())</f>
        <v>#N/A</v>
      </c>
      <c r="S26" s="25" t="str">
        <f t="shared" si="11"/>
        <v/>
      </c>
      <c r="T26" s="25" t="str">
        <f t="shared" si="12"/>
        <v/>
      </c>
      <c r="U26" s="25" t="str">
        <f t="shared" si="13"/>
        <v/>
      </c>
      <c r="V26" s="25" t="str">
        <f>IF(AND(ISNUMBER(O26),U26=1),Table13235424[[#This Row],[Value]],"")</f>
        <v/>
      </c>
    </row>
    <row r="27" spans="1:22" ht="15.75" x14ac:dyDescent="0.25">
      <c r="A27" s="22"/>
      <c r="B27" s="40"/>
      <c r="C27" s="23"/>
      <c r="D27" s="17"/>
      <c r="E27" s="17"/>
      <c r="F27" s="6" t="str">
        <f t="shared" si="3"/>
        <v/>
      </c>
      <c r="G27" s="2" t="str">
        <f t="shared" si="4"/>
        <v/>
      </c>
      <c r="H27" s="26"/>
      <c r="I27" s="3" t="str">
        <f t="shared" si="5"/>
        <v/>
      </c>
      <c r="J27" s="25" t="str">
        <f t="shared" si="6"/>
        <v/>
      </c>
      <c r="K27" s="25" t="str">
        <f t="shared" si="7"/>
        <v/>
      </c>
      <c r="L27" s="25" t="str">
        <f t="shared" si="8"/>
        <v/>
      </c>
      <c r="M27" s="25" t="str">
        <f t="shared" si="9"/>
        <v/>
      </c>
      <c r="N27" s="25" t="str">
        <f t="shared" si="10"/>
        <v/>
      </c>
      <c r="O27" s="14" t="e">
        <f t="shared" si="0"/>
        <v>#N/A</v>
      </c>
      <c r="P27" s="15" t="e">
        <f t="shared" si="1"/>
        <v>#N/A</v>
      </c>
      <c r="Q27" s="15" t="e">
        <f t="shared" si="2"/>
        <v>#N/A</v>
      </c>
      <c r="R27" s="15" t="e">
        <f>IF(ISNUMBER(Table13235424[[#This Row],[Value]]),K27,NA())</f>
        <v>#N/A</v>
      </c>
      <c r="S27" s="25" t="str">
        <f t="shared" si="11"/>
        <v/>
      </c>
      <c r="T27" s="25" t="str">
        <f t="shared" si="12"/>
        <v/>
      </c>
      <c r="U27" s="25" t="str">
        <f t="shared" si="13"/>
        <v/>
      </c>
      <c r="V27" s="25" t="str">
        <f>IF(AND(ISNUMBER(O27),U27=1),Table13235424[[#This Row],[Value]],"")</f>
        <v/>
      </c>
    </row>
    <row r="28" spans="1:22" ht="15.75" x14ac:dyDescent="0.25">
      <c r="A28" s="22"/>
      <c r="B28" s="44"/>
      <c r="C28" s="46"/>
      <c r="D28" s="17"/>
      <c r="E28" s="17"/>
      <c r="F28" s="6" t="str">
        <f t="shared" si="3"/>
        <v/>
      </c>
      <c r="G28" s="2" t="str">
        <f t="shared" si="4"/>
        <v/>
      </c>
      <c r="H28" s="26"/>
      <c r="I28" s="3" t="str">
        <f t="shared" si="5"/>
        <v/>
      </c>
      <c r="J28" s="25" t="str">
        <f t="shared" si="6"/>
        <v/>
      </c>
      <c r="K28" s="25" t="str">
        <f t="shared" si="7"/>
        <v/>
      </c>
      <c r="L28" s="25" t="str">
        <f t="shared" si="8"/>
        <v/>
      </c>
      <c r="M28" s="25" t="str">
        <f t="shared" si="9"/>
        <v/>
      </c>
      <c r="N28" s="25" t="str">
        <f t="shared" si="10"/>
        <v/>
      </c>
      <c r="O28" s="14" t="e">
        <f t="shared" si="0"/>
        <v>#N/A</v>
      </c>
      <c r="P28" s="15" t="e">
        <f t="shared" si="1"/>
        <v>#N/A</v>
      </c>
      <c r="Q28" s="15" t="e">
        <f t="shared" si="2"/>
        <v>#N/A</v>
      </c>
      <c r="R28" s="15" t="e">
        <f>IF(ISNUMBER(Table13235424[[#This Row],[Value]]),K28,NA())</f>
        <v>#N/A</v>
      </c>
      <c r="S28" s="25" t="str">
        <f t="shared" si="11"/>
        <v/>
      </c>
      <c r="T28" s="25" t="str">
        <f t="shared" si="12"/>
        <v/>
      </c>
      <c r="U28" s="25" t="str">
        <f t="shared" si="13"/>
        <v/>
      </c>
      <c r="V28" s="25" t="str">
        <f>IF(AND(ISNUMBER(O28),U28=1),Table13235424[[#This Row],[Value]],"")</f>
        <v/>
      </c>
    </row>
    <row r="29" spans="1:22" ht="15.75" x14ac:dyDescent="0.25">
      <c r="A29" s="45"/>
      <c r="B29" s="43"/>
      <c r="C29" s="46"/>
      <c r="D29" s="16"/>
      <c r="E29" s="16"/>
      <c r="F29" s="6" t="str">
        <f t="shared" si="3"/>
        <v/>
      </c>
      <c r="G29" s="2" t="str">
        <f t="shared" si="4"/>
        <v/>
      </c>
      <c r="H29" s="26"/>
      <c r="I29" s="3" t="str">
        <f t="shared" si="5"/>
        <v/>
      </c>
      <c r="J29" s="25" t="str">
        <f t="shared" si="6"/>
        <v/>
      </c>
      <c r="K29" s="25" t="str">
        <f t="shared" si="7"/>
        <v/>
      </c>
      <c r="L29" s="25" t="str">
        <f t="shared" si="8"/>
        <v/>
      </c>
      <c r="M29" s="25" t="str">
        <f t="shared" si="9"/>
        <v/>
      </c>
      <c r="N29" s="25" t="str">
        <f t="shared" si="10"/>
        <v/>
      </c>
      <c r="O29" s="14" t="e">
        <f t="shared" si="0"/>
        <v>#N/A</v>
      </c>
      <c r="P29" s="15" t="e">
        <f t="shared" si="1"/>
        <v>#N/A</v>
      </c>
      <c r="Q29" s="15" t="e">
        <f t="shared" si="2"/>
        <v>#N/A</v>
      </c>
      <c r="R29" s="15" t="e">
        <f>IF(ISNUMBER(Table13235424[[#This Row],[Value]]),K29,NA())</f>
        <v>#N/A</v>
      </c>
      <c r="S29" s="25" t="str">
        <f t="shared" si="11"/>
        <v/>
      </c>
      <c r="T29" s="25" t="str">
        <f t="shared" si="12"/>
        <v/>
      </c>
      <c r="U29" s="25" t="str">
        <f t="shared" si="13"/>
        <v/>
      </c>
      <c r="V29" s="25" t="str">
        <f>IF(AND(ISNUMBER(O29),U29=1),Table13235424[[#This Row],[Value]],"")</f>
        <v/>
      </c>
    </row>
    <row r="30" spans="1:22" ht="15.75" x14ac:dyDescent="0.25">
      <c r="A30" s="22"/>
      <c r="B30" s="43"/>
      <c r="C30" s="23"/>
      <c r="D30" s="17"/>
      <c r="E30" s="17"/>
      <c r="F30" s="6" t="str">
        <f t="shared" si="3"/>
        <v/>
      </c>
      <c r="G30" s="2" t="str">
        <f t="shared" si="4"/>
        <v/>
      </c>
      <c r="H30" s="26"/>
      <c r="I30" s="3" t="str">
        <f t="shared" si="5"/>
        <v/>
      </c>
      <c r="J30" s="25" t="str">
        <f t="shared" si="6"/>
        <v/>
      </c>
      <c r="K30" s="25" t="str">
        <f t="shared" si="7"/>
        <v/>
      </c>
      <c r="L30" s="25" t="str">
        <f t="shared" si="8"/>
        <v/>
      </c>
      <c r="M30" s="25" t="str">
        <f t="shared" si="9"/>
        <v/>
      </c>
      <c r="N30" s="25" t="str">
        <f t="shared" si="10"/>
        <v/>
      </c>
      <c r="O30" s="14" t="e">
        <f t="shared" si="0"/>
        <v>#N/A</v>
      </c>
      <c r="P30" s="15" t="e">
        <f t="shared" si="1"/>
        <v>#N/A</v>
      </c>
      <c r="Q30" s="15" t="e">
        <f t="shared" si="2"/>
        <v>#N/A</v>
      </c>
      <c r="R30" s="15" t="e">
        <f>IF(ISNUMBER(Table13235424[[#This Row],[Value]]),K30,NA())</f>
        <v>#N/A</v>
      </c>
      <c r="S30" s="25" t="str">
        <f t="shared" si="11"/>
        <v/>
      </c>
      <c r="T30" s="25" t="str">
        <f t="shared" si="12"/>
        <v/>
      </c>
      <c r="U30" s="25" t="str">
        <f t="shared" si="13"/>
        <v/>
      </c>
      <c r="V30" s="25" t="str">
        <f>IF(AND(ISNUMBER(O30),U30=1),Table13235424[[#This Row],[Value]],"")</f>
        <v/>
      </c>
    </row>
    <row r="31" spans="1:22" ht="15.75" x14ac:dyDescent="0.25">
      <c r="A31" s="22"/>
      <c r="B31" s="43"/>
      <c r="C31" s="23"/>
      <c r="D31" s="17"/>
      <c r="E31" s="17"/>
      <c r="F31" s="6" t="str">
        <f t="shared" si="3"/>
        <v/>
      </c>
      <c r="G31" s="2" t="str">
        <f t="shared" si="4"/>
        <v/>
      </c>
      <c r="H31" s="26"/>
      <c r="I31" s="3" t="str">
        <f t="shared" si="5"/>
        <v/>
      </c>
      <c r="J31" s="25" t="str">
        <f t="shared" si="6"/>
        <v/>
      </c>
      <c r="K31" s="25" t="str">
        <f t="shared" si="7"/>
        <v/>
      </c>
      <c r="L31" s="25" t="str">
        <f t="shared" si="8"/>
        <v/>
      </c>
      <c r="M31" s="25" t="str">
        <f t="shared" si="9"/>
        <v/>
      </c>
      <c r="N31" s="25" t="str">
        <f t="shared" si="10"/>
        <v/>
      </c>
      <c r="O31" s="14" t="e">
        <f t="shared" si="0"/>
        <v>#N/A</v>
      </c>
      <c r="P31" s="15" t="e">
        <f t="shared" si="1"/>
        <v>#N/A</v>
      </c>
      <c r="Q31" s="15" t="e">
        <f t="shared" si="2"/>
        <v>#N/A</v>
      </c>
      <c r="R31" s="15" t="e">
        <f>IF(ISNUMBER(Table13235424[[#This Row],[Value]]),K31,NA())</f>
        <v>#N/A</v>
      </c>
      <c r="S31" s="25" t="str">
        <f t="shared" si="11"/>
        <v/>
      </c>
      <c r="T31" s="25" t="str">
        <f t="shared" si="12"/>
        <v/>
      </c>
      <c r="U31" s="25" t="str">
        <f t="shared" si="13"/>
        <v/>
      </c>
      <c r="V31" s="25" t="str">
        <f>IF(AND(ISNUMBER(O31),U31=1),Table13235424[[#This Row],[Value]],"")</f>
        <v/>
      </c>
    </row>
    <row r="32" spans="1:22" ht="15.75" x14ac:dyDescent="0.25">
      <c r="A32" s="22"/>
      <c r="B32" s="43"/>
      <c r="C32" s="23"/>
      <c r="D32" s="17"/>
      <c r="E32" s="17"/>
      <c r="F32" s="6" t="str">
        <f t="shared" si="3"/>
        <v/>
      </c>
      <c r="G32" s="2" t="str">
        <f t="shared" si="4"/>
        <v/>
      </c>
      <c r="H32" s="26"/>
      <c r="I32" s="3" t="str">
        <f t="shared" si="5"/>
        <v/>
      </c>
      <c r="J32" s="25" t="str">
        <f t="shared" si="6"/>
        <v/>
      </c>
      <c r="K32" s="25" t="str">
        <f t="shared" si="7"/>
        <v/>
      </c>
      <c r="L32" s="25" t="str">
        <f t="shared" si="8"/>
        <v/>
      </c>
      <c r="M32" s="25" t="str">
        <f t="shared" si="9"/>
        <v/>
      </c>
      <c r="N32" s="25" t="str">
        <f t="shared" si="10"/>
        <v/>
      </c>
      <c r="O32" s="14" t="e">
        <f t="shared" si="0"/>
        <v>#N/A</v>
      </c>
      <c r="P32" s="15" t="e">
        <f t="shared" si="1"/>
        <v>#N/A</v>
      </c>
      <c r="Q32" s="15" t="e">
        <f t="shared" si="2"/>
        <v>#N/A</v>
      </c>
      <c r="R32" s="15" t="e">
        <f>IF(ISNUMBER(Table13235424[[#This Row],[Value]]),K32,NA())</f>
        <v>#N/A</v>
      </c>
      <c r="S32" s="25" t="str">
        <f t="shared" si="11"/>
        <v/>
      </c>
      <c r="T32" s="25" t="str">
        <f t="shared" si="12"/>
        <v/>
      </c>
      <c r="U32" s="25" t="str">
        <f t="shared" si="13"/>
        <v/>
      </c>
      <c r="V32" s="25" t="str">
        <f>IF(AND(ISNUMBER(O32),U32=1),Table13235424[[#This Row],[Value]],"")</f>
        <v/>
      </c>
    </row>
    <row r="33" spans="1:22" ht="15.75" x14ac:dyDescent="0.25">
      <c r="A33" s="22"/>
      <c r="B33" s="44"/>
      <c r="C33" s="23"/>
      <c r="D33" s="17"/>
      <c r="E33" s="17"/>
      <c r="F33" s="6" t="str">
        <f t="shared" si="3"/>
        <v/>
      </c>
      <c r="G33" s="2" t="str">
        <f t="shared" si="4"/>
        <v/>
      </c>
      <c r="H33" s="26"/>
      <c r="I33" s="3" t="str">
        <f t="shared" si="5"/>
        <v/>
      </c>
      <c r="J33" s="25" t="str">
        <f t="shared" si="6"/>
        <v/>
      </c>
      <c r="K33" s="25" t="str">
        <f t="shared" si="7"/>
        <v/>
      </c>
      <c r="L33" s="25" t="str">
        <f t="shared" si="8"/>
        <v/>
      </c>
      <c r="M33" s="25" t="str">
        <f t="shared" si="9"/>
        <v/>
      </c>
      <c r="N33" s="25" t="str">
        <f t="shared" si="10"/>
        <v/>
      </c>
      <c r="O33" s="14" t="e">
        <f t="shared" si="0"/>
        <v>#N/A</v>
      </c>
      <c r="P33" s="15" t="e">
        <f t="shared" si="1"/>
        <v>#N/A</v>
      </c>
      <c r="Q33" s="15" t="e">
        <f t="shared" si="2"/>
        <v>#N/A</v>
      </c>
      <c r="R33" s="15" t="e">
        <f>IF(ISNUMBER(Table13235424[[#This Row],[Value]]),K33,NA())</f>
        <v>#N/A</v>
      </c>
      <c r="S33" s="25" t="str">
        <f t="shared" si="11"/>
        <v/>
      </c>
      <c r="T33" s="25" t="str">
        <f t="shared" si="12"/>
        <v/>
      </c>
      <c r="U33" s="25" t="str">
        <f t="shared" si="13"/>
        <v/>
      </c>
      <c r="V33" s="25" t="str">
        <f>IF(AND(ISNUMBER(O33),U33=1),Table13235424[[#This Row],[Value]],"")</f>
        <v/>
      </c>
    </row>
    <row r="34" spans="1:22" ht="15.75" x14ac:dyDescent="0.25">
      <c r="A34" s="22"/>
      <c r="B34" s="43"/>
      <c r="C34" s="23"/>
      <c r="D34" s="16"/>
      <c r="E34" s="16"/>
      <c r="F34" s="6" t="str">
        <f t="shared" si="3"/>
        <v/>
      </c>
      <c r="G34" s="2" t="str">
        <f t="shared" si="4"/>
        <v/>
      </c>
      <c r="H34" s="26"/>
      <c r="I34" s="3" t="str">
        <f t="shared" si="5"/>
        <v/>
      </c>
      <c r="J34" s="25" t="str">
        <f t="shared" si="6"/>
        <v/>
      </c>
      <c r="K34" s="25" t="str">
        <f t="shared" si="7"/>
        <v/>
      </c>
      <c r="L34" s="25" t="str">
        <f t="shared" si="8"/>
        <v/>
      </c>
      <c r="M34" s="25" t="str">
        <f t="shared" si="9"/>
        <v/>
      </c>
      <c r="N34" s="25" t="str">
        <f t="shared" si="10"/>
        <v/>
      </c>
      <c r="O34" s="14" t="e">
        <f t="shared" si="0"/>
        <v>#N/A</v>
      </c>
      <c r="P34" s="15" t="e">
        <f t="shared" si="1"/>
        <v>#N/A</v>
      </c>
      <c r="Q34" s="15" t="e">
        <f t="shared" si="2"/>
        <v>#N/A</v>
      </c>
      <c r="R34" s="15" t="e">
        <f>IF(ISNUMBER(Table13235424[[#This Row],[Value]]),K34,NA())</f>
        <v>#N/A</v>
      </c>
      <c r="S34" s="25" t="str">
        <f t="shared" si="11"/>
        <v/>
      </c>
      <c r="T34" s="25" t="str">
        <f t="shared" si="12"/>
        <v/>
      </c>
      <c r="U34" s="25" t="str">
        <f t="shared" si="13"/>
        <v/>
      </c>
      <c r="V34" s="25" t="str">
        <f>IF(AND(ISNUMBER(O34),U34=1),Table13235424[[#This Row],[Value]],"")</f>
        <v/>
      </c>
    </row>
    <row r="35" spans="1:22" ht="15.75" x14ac:dyDescent="0.25">
      <c r="A35" s="22"/>
      <c r="B35" s="44"/>
      <c r="C35" s="23"/>
      <c r="D35" s="17"/>
      <c r="E35" s="17"/>
      <c r="F35" s="6" t="str">
        <f t="shared" si="3"/>
        <v/>
      </c>
      <c r="G35" s="2" t="str">
        <f t="shared" si="4"/>
        <v/>
      </c>
      <c r="H35" s="26"/>
      <c r="I35" s="3" t="str">
        <f t="shared" si="5"/>
        <v/>
      </c>
      <c r="J35" s="25" t="str">
        <f t="shared" si="6"/>
        <v/>
      </c>
      <c r="K35" s="25" t="str">
        <f t="shared" si="7"/>
        <v/>
      </c>
      <c r="L35" s="25" t="str">
        <f t="shared" si="8"/>
        <v/>
      </c>
      <c r="M35" s="25" t="str">
        <f t="shared" si="9"/>
        <v/>
      </c>
      <c r="N35" s="25" t="str">
        <f t="shared" si="10"/>
        <v/>
      </c>
      <c r="O35" s="14" t="e">
        <f t="shared" si="0"/>
        <v>#N/A</v>
      </c>
      <c r="P35" s="15" t="e">
        <f t="shared" si="1"/>
        <v>#N/A</v>
      </c>
      <c r="Q35" s="15" t="e">
        <f t="shared" si="2"/>
        <v>#N/A</v>
      </c>
      <c r="R35" s="15" t="e">
        <f>IF(ISNUMBER(Table13235424[[#This Row],[Value]]),K35,NA())</f>
        <v>#N/A</v>
      </c>
      <c r="S35" s="25" t="str">
        <f t="shared" si="11"/>
        <v/>
      </c>
      <c r="T35" s="25" t="str">
        <f t="shared" si="12"/>
        <v/>
      </c>
      <c r="U35" s="25" t="str">
        <f t="shared" si="13"/>
        <v/>
      </c>
      <c r="V35" s="25" t="str">
        <f>IF(AND(ISNUMBER(O35),U35=1),Table13235424[[#This Row],[Value]],"")</f>
        <v/>
      </c>
    </row>
    <row r="36" spans="1:22" ht="15.75" x14ac:dyDescent="0.25">
      <c r="A36" s="22"/>
      <c r="B36" s="43"/>
      <c r="C36" s="23"/>
      <c r="D36" s="17"/>
      <c r="E36" s="17"/>
      <c r="F36" s="6" t="str">
        <f t="shared" si="3"/>
        <v/>
      </c>
      <c r="G36" s="2" t="str">
        <f t="shared" si="4"/>
        <v/>
      </c>
      <c r="H36" s="26"/>
      <c r="I36" s="3" t="str">
        <f t="shared" si="5"/>
        <v/>
      </c>
      <c r="J36" s="25" t="str">
        <f t="shared" si="6"/>
        <v/>
      </c>
      <c r="K36" s="25" t="str">
        <f t="shared" si="7"/>
        <v/>
      </c>
      <c r="L36" s="25" t="str">
        <f t="shared" si="8"/>
        <v/>
      </c>
      <c r="M36" s="25" t="str">
        <f t="shared" si="9"/>
        <v/>
      </c>
      <c r="N36" s="25" t="str">
        <f t="shared" si="10"/>
        <v/>
      </c>
      <c r="O36" s="14" t="e">
        <f t="shared" si="0"/>
        <v>#N/A</v>
      </c>
      <c r="P36" s="15" t="e">
        <f t="shared" si="1"/>
        <v>#N/A</v>
      </c>
      <c r="Q36" s="15" t="e">
        <f t="shared" si="2"/>
        <v>#N/A</v>
      </c>
      <c r="R36" s="15" t="e">
        <f>IF(ISNUMBER(Table13235424[[#This Row],[Value]]),K36,NA())</f>
        <v>#N/A</v>
      </c>
      <c r="S36" s="25" t="str">
        <f t="shared" si="11"/>
        <v/>
      </c>
      <c r="T36" s="25" t="str">
        <f t="shared" si="12"/>
        <v/>
      </c>
      <c r="U36" s="25" t="str">
        <f t="shared" si="13"/>
        <v/>
      </c>
      <c r="V36" s="25" t="str">
        <f>IF(AND(ISNUMBER(O36),U36=1),Table13235424[[#This Row],[Value]],"")</f>
        <v/>
      </c>
    </row>
    <row r="37" spans="1:22" ht="16.5" thickBot="1" x14ac:dyDescent="0.3">
      <c r="A37" s="22"/>
      <c r="B37" s="43"/>
      <c r="C37" s="23"/>
      <c r="D37" s="17"/>
      <c r="E37" s="17"/>
      <c r="F37" s="6" t="str">
        <f t="shared" si="3"/>
        <v/>
      </c>
      <c r="G37" s="2" t="str">
        <f t="shared" si="4"/>
        <v/>
      </c>
      <c r="H37" s="26"/>
      <c r="I37" s="3" t="str">
        <f t="shared" si="5"/>
        <v/>
      </c>
      <c r="J37" s="25" t="str">
        <f t="shared" si="6"/>
        <v/>
      </c>
      <c r="K37" s="25" t="str">
        <f t="shared" si="7"/>
        <v/>
      </c>
      <c r="L37" s="25" t="str">
        <f t="shared" si="8"/>
        <v/>
      </c>
      <c r="M37" s="25" t="str">
        <f t="shared" si="9"/>
        <v/>
      </c>
      <c r="N37" s="25" t="str">
        <f t="shared" si="10"/>
        <v/>
      </c>
      <c r="O37" s="14" t="e">
        <f t="shared" si="0"/>
        <v>#N/A</v>
      </c>
      <c r="P37" s="15" t="e">
        <f t="shared" si="1"/>
        <v>#N/A</v>
      </c>
      <c r="Q37" s="15" t="e">
        <f t="shared" si="2"/>
        <v>#N/A</v>
      </c>
      <c r="R37" s="15" t="e">
        <f>IF(ISNUMBER(Table13235424[[#This Row],[Value]]),K37,NA())</f>
        <v>#N/A</v>
      </c>
      <c r="S37" s="25" t="str">
        <f t="shared" si="11"/>
        <v/>
      </c>
      <c r="T37" s="25" t="str">
        <f t="shared" si="12"/>
        <v/>
      </c>
      <c r="U37" s="25" t="str">
        <f t="shared" si="13"/>
        <v/>
      </c>
      <c r="V37" s="25" t="str">
        <f>IF(AND(ISNUMBER(O37),U37=1),Table13235424[[#This Row],[Value]],"")</f>
        <v/>
      </c>
    </row>
    <row r="38" spans="1:22" ht="16.5" thickBot="1" x14ac:dyDescent="0.3">
      <c r="A38" s="22"/>
      <c r="B38" s="43"/>
      <c r="C38" s="23"/>
      <c r="D38" s="17"/>
      <c r="E38" s="17"/>
      <c r="F38" s="6" t="str">
        <f t="shared" si="3"/>
        <v/>
      </c>
      <c r="G38" s="2" t="str">
        <f t="shared" si="4"/>
        <v/>
      </c>
      <c r="H38" s="26"/>
      <c r="I38" s="3" t="str">
        <f t="shared" si="5"/>
        <v/>
      </c>
      <c r="J38" s="25" t="str">
        <f t="shared" si="6"/>
        <v/>
      </c>
      <c r="K38" s="25" t="str">
        <f t="shared" si="7"/>
        <v/>
      </c>
      <c r="L38" s="25" t="str">
        <f t="shared" si="8"/>
        <v/>
      </c>
      <c r="M38" s="25" t="str">
        <f t="shared" si="9"/>
        <v/>
      </c>
      <c r="N38" s="25" t="str">
        <f t="shared" si="10"/>
        <v/>
      </c>
      <c r="O38" s="14" t="e">
        <f t="shared" si="0"/>
        <v>#N/A</v>
      </c>
      <c r="P38" s="15" t="e">
        <f t="shared" si="1"/>
        <v>#N/A</v>
      </c>
      <c r="Q38" s="15" t="e">
        <f t="shared" si="2"/>
        <v>#N/A</v>
      </c>
      <c r="R38" s="33" t="e">
        <f>IF(ISNUMBER(Table13235424[[#This Row],[Value]]),K38,NA())</f>
        <v>#N/A</v>
      </c>
      <c r="S38" s="25" t="str">
        <f t="shared" si="11"/>
        <v/>
      </c>
      <c r="T38" s="25" t="str">
        <f t="shared" si="12"/>
        <v/>
      </c>
      <c r="U38" s="25" t="str">
        <f t="shared" si="13"/>
        <v/>
      </c>
      <c r="V38" s="25" t="str">
        <f>IF(AND(ISNUMBER(O38),U38=1),Table13235424[[#This Row],[Value]],"")</f>
        <v/>
      </c>
    </row>
    <row r="39" spans="1:22" ht="15.75" x14ac:dyDescent="0.25">
      <c r="A39" s="22"/>
      <c r="B39" s="44"/>
      <c r="C39" s="23"/>
      <c r="D39" s="16"/>
      <c r="E39" s="16"/>
      <c r="F39" s="6" t="str">
        <f t="shared" si="3"/>
        <v/>
      </c>
      <c r="G39" s="2" t="str">
        <f t="shared" si="4"/>
        <v/>
      </c>
      <c r="H39" s="26"/>
      <c r="I39" s="3" t="str">
        <f t="shared" si="5"/>
        <v/>
      </c>
      <c r="J39" s="25" t="str">
        <f t="shared" si="6"/>
        <v/>
      </c>
      <c r="K39" s="25" t="str">
        <f t="shared" si="7"/>
        <v/>
      </c>
      <c r="L39" s="25" t="str">
        <f t="shared" si="8"/>
        <v/>
      </c>
      <c r="M39" s="25" t="str">
        <f t="shared" si="9"/>
        <v/>
      </c>
      <c r="N39" s="25" t="str">
        <f t="shared" si="10"/>
        <v/>
      </c>
      <c r="O39" s="14" t="e">
        <f t="shared" si="0"/>
        <v>#N/A</v>
      </c>
      <c r="P39" s="15" t="e">
        <f>IF(ISNUMBER(O39),M39+$B$11*SQRT(N39),NA())</f>
        <v>#N/A</v>
      </c>
      <c r="Q39" s="15" t="e">
        <f>IF(ISNUMBER(O39),M39+$B$12*SQRT(N39),NA())</f>
        <v>#N/A</v>
      </c>
      <c r="R39" s="15" t="e">
        <f>IF(ISNUMBER(Table13235424[[#This Row],[Value]]),K39,NA())</f>
        <v>#N/A</v>
      </c>
      <c r="S39" s="25" t="str">
        <f t="shared" si="11"/>
        <v/>
      </c>
      <c r="T39" s="25" t="str">
        <f t="shared" si="12"/>
        <v/>
      </c>
      <c r="U39" s="25" t="str">
        <f t="shared" si="13"/>
        <v/>
      </c>
      <c r="V39" s="25" t="str">
        <f>IF(AND(ISNUMBER(O39),U39=1),Table13235424[[#This Row],[Value]],"")</f>
        <v/>
      </c>
    </row>
    <row r="40" spans="1:22" ht="15.75" x14ac:dyDescent="0.25">
      <c r="A40" s="22"/>
      <c r="B40" s="44"/>
      <c r="C40" s="23"/>
      <c r="D40" s="17"/>
      <c r="E40" s="17"/>
      <c r="F40" s="6" t="str">
        <f t="shared" si="3"/>
        <v/>
      </c>
      <c r="G40" s="2" t="str">
        <f t="shared" si="4"/>
        <v/>
      </c>
      <c r="H40" s="26"/>
      <c r="I40" s="3" t="str">
        <f t="shared" si="5"/>
        <v/>
      </c>
      <c r="J40" s="25" t="str">
        <f t="shared" si="6"/>
        <v/>
      </c>
      <c r="K40" s="25" t="str">
        <f t="shared" si="7"/>
        <v/>
      </c>
      <c r="L40" s="25" t="str">
        <f t="shared" si="8"/>
        <v/>
      </c>
      <c r="M40" s="25" t="str">
        <f t="shared" si="9"/>
        <v/>
      </c>
      <c r="N40" s="25" t="str">
        <f t="shared" si="10"/>
        <v/>
      </c>
      <c r="O40" s="14" t="e">
        <f t="shared" si="0"/>
        <v>#N/A</v>
      </c>
      <c r="P40" s="15" t="e">
        <f t="shared" ref="P40:P68" si="14">IF(ISNUMBER(O40),M40+$B$11*SQRT(N40),NA())</f>
        <v>#N/A</v>
      </c>
      <c r="Q40" s="15" t="e">
        <f t="shared" ref="Q40:Q68" si="15">IF(ISNUMBER(O40),M40+$B$12*SQRT(N40),NA())</f>
        <v>#N/A</v>
      </c>
      <c r="R40" s="15" t="e">
        <f>IF(ISNUMBER(Table13235424[[#This Row],[Value]]),K40,NA())</f>
        <v>#N/A</v>
      </c>
      <c r="S40" s="25" t="str">
        <f t="shared" si="11"/>
        <v/>
      </c>
      <c r="T40" s="25" t="str">
        <f t="shared" si="12"/>
        <v/>
      </c>
      <c r="U40" s="25" t="str">
        <f t="shared" si="13"/>
        <v/>
      </c>
      <c r="V40" s="25" t="str">
        <f>IF(AND(ISNUMBER(O40),U40=1),Table13235424[[#This Row],[Value]],"")</f>
        <v/>
      </c>
    </row>
    <row r="41" spans="1:22" ht="16.5" thickBot="1" x14ac:dyDescent="0.3">
      <c r="A41" s="48"/>
      <c r="B41" s="49"/>
      <c r="C41" s="50"/>
      <c r="D41" s="17"/>
      <c r="E41" s="17"/>
      <c r="F41" s="6" t="str">
        <f t="shared" si="3"/>
        <v/>
      </c>
      <c r="G41" s="2" t="str">
        <f t="shared" si="4"/>
        <v/>
      </c>
      <c r="H41" s="26"/>
      <c r="I41" s="3" t="str">
        <f t="shared" si="5"/>
        <v/>
      </c>
      <c r="J41" s="25" t="str">
        <f t="shared" si="6"/>
        <v/>
      </c>
      <c r="K41" s="25" t="str">
        <f t="shared" si="7"/>
        <v/>
      </c>
      <c r="L41" s="25" t="str">
        <f t="shared" si="8"/>
        <v/>
      </c>
      <c r="M41" s="25" t="str">
        <f t="shared" si="9"/>
        <v/>
      </c>
      <c r="N41" s="25" t="str">
        <f t="shared" si="10"/>
        <v/>
      </c>
      <c r="O41" s="14" t="e">
        <f t="shared" si="0"/>
        <v>#N/A</v>
      </c>
      <c r="P41" s="15" t="e">
        <f t="shared" si="14"/>
        <v>#N/A</v>
      </c>
      <c r="Q41" s="15" t="e">
        <f t="shared" si="15"/>
        <v>#N/A</v>
      </c>
      <c r="R41" s="15" t="e">
        <f>IF(ISNUMBER(Table13235424[[#This Row],[Value]]),K41,NA())</f>
        <v>#N/A</v>
      </c>
      <c r="S41" s="25" t="str">
        <f t="shared" si="11"/>
        <v/>
      </c>
      <c r="T41" s="25" t="str">
        <f t="shared" si="12"/>
        <v/>
      </c>
      <c r="U41" s="25" t="str">
        <f t="shared" si="13"/>
        <v/>
      </c>
      <c r="V41" s="25" t="str">
        <f>IF(AND(ISNUMBER(O41),U41=1),Table13235424[[#This Row],[Value]],"")</f>
        <v/>
      </c>
    </row>
    <row r="42" spans="1:22" ht="16.5" thickBot="1" x14ac:dyDescent="0.3">
      <c r="A42" s="22"/>
      <c r="B42" s="43"/>
      <c r="C42" s="23"/>
      <c r="D42" s="17"/>
      <c r="E42" s="17"/>
      <c r="F42" s="6" t="str">
        <f t="shared" si="3"/>
        <v/>
      </c>
      <c r="G42" s="2" t="str">
        <f t="shared" si="4"/>
        <v/>
      </c>
      <c r="H42" s="26"/>
      <c r="I42" s="3" t="str">
        <f t="shared" si="5"/>
        <v/>
      </c>
      <c r="J42" s="25" t="str">
        <f t="shared" si="6"/>
        <v/>
      </c>
      <c r="K42" s="25" t="str">
        <f t="shared" si="7"/>
        <v/>
      </c>
      <c r="L42" s="25" t="str">
        <f t="shared" si="8"/>
        <v/>
      </c>
      <c r="M42" s="25" t="str">
        <f t="shared" si="9"/>
        <v/>
      </c>
      <c r="N42" s="25" t="str">
        <f t="shared" si="10"/>
        <v/>
      </c>
      <c r="O42" s="14" t="e">
        <f t="shared" si="0"/>
        <v>#N/A</v>
      </c>
      <c r="P42" s="15" t="e">
        <f t="shared" si="14"/>
        <v>#N/A</v>
      </c>
      <c r="Q42" s="15" t="e">
        <f t="shared" si="15"/>
        <v>#N/A</v>
      </c>
      <c r="R42" s="31" t="e">
        <f>IF(ISNUMBER(Table13235424[[#This Row],[Value]]),K42,NA())</f>
        <v>#N/A</v>
      </c>
      <c r="S42" s="25" t="str">
        <f t="shared" si="11"/>
        <v/>
      </c>
      <c r="T42" s="25" t="str">
        <f t="shared" si="12"/>
        <v/>
      </c>
      <c r="U42" s="25" t="str">
        <f t="shared" si="13"/>
        <v/>
      </c>
      <c r="V42" s="25" t="str">
        <f>IF(AND(ISNUMBER(O42),U42=1),Table13235424[[#This Row],[Value]],"")</f>
        <v/>
      </c>
    </row>
    <row r="43" spans="1:22" ht="15.75" x14ac:dyDescent="0.25">
      <c r="A43" s="22"/>
      <c r="B43" s="23"/>
      <c r="C43" s="23"/>
      <c r="D43" s="17"/>
      <c r="E43" s="17"/>
      <c r="F43" s="6" t="str">
        <f t="shared" si="3"/>
        <v/>
      </c>
      <c r="G43" s="2" t="str">
        <f t="shared" si="4"/>
        <v/>
      </c>
      <c r="H43" s="26"/>
      <c r="I43" s="3" t="str">
        <f t="shared" si="5"/>
        <v/>
      </c>
      <c r="J43" s="25" t="str">
        <f t="shared" si="6"/>
        <v/>
      </c>
      <c r="K43" s="25" t="str">
        <f t="shared" si="7"/>
        <v/>
      </c>
      <c r="L43" s="25" t="str">
        <f t="shared" si="8"/>
        <v/>
      </c>
      <c r="M43" s="25" t="str">
        <f t="shared" si="9"/>
        <v/>
      </c>
      <c r="N43" s="25" t="str">
        <f t="shared" si="10"/>
        <v/>
      </c>
      <c r="O43" s="14" t="e">
        <f t="shared" si="0"/>
        <v>#N/A</v>
      </c>
      <c r="P43" s="15" t="e">
        <f t="shared" si="14"/>
        <v>#N/A</v>
      </c>
      <c r="Q43" s="15" t="e">
        <f t="shared" si="15"/>
        <v>#N/A</v>
      </c>
      <c r="R43" s="15" t="e">
        <f>IF(ISNUMBER(Table13235424[[#This Row],[Value]]),K43,NA())</f>
        <v>#N/A</v>
      </c>
      <c r="S43" s="25" t="str">
        <f t="shared" si="11"/>
        <v/>
      </c>
      <c r="T43" s="25" t="str">
        <f t="shared" si="12"/>
        <v/>
      </c>
      <c r="U43" s="25" t="str">
        <f t="shared" si="13"/>
        <v/>
      </c>
      <c r="V43" s="25" t="str">
        <f>IF(AND(ISNUMBER(O43),U43=1),Table13235424[[#This Row],[Value]],"")</f>
        <v/>
      </c>
    </row>
    <row r="44" spans="1:22" ht="15.75" x14ac:dyDescent="0.25">
      <c r="A44" s="22"/>
      <c r="B44" s="23"/>
      <c r="C44" s="23"/>
      <c r="D44" s="16"/>
      <c r="E44" s="16"/>
      <c r="F44" s="6" t="str">
        <f t="shared" si="3"/>
        <v/>
      </c>
      <c r="G44" s="2" t="str">
        <f t="shared" si="4"/>
        <v/>
      </c>
      <c r="H44" s="26"/>
      <c r="I44" s="3" t="str">
        <f t="shared" si="5"/>
        <v/>
      </c>
      <c r="J44" s="25" t="str">
        <f t="shared" si="6"/>
        <v/>
      </c>
      <c r="K44" s="25" t="str">
        <f t="shared" si="7"/>
        <v/>
      </c>
      <c r="L44" s="25" t="str">
        <f t="shared" si="8"/>
        <v/>
      </c>
      <c r="M44" s="25" t="str">
        <f t="shared" si="9"/>
        <v/>
      </c>
      <c r="N44" s="25" t="str">
        <f t="shared" si="10"/>
        <v/>
      </c>
      <c r="O44" s="14" t="e">
        <f t="shared" si="0"/>
        <v>#N/A</v>
      </c>
      <c r="P44" s="15" t="e">
        <f t="shared" si="14"/>
        <v>#N/A</v>
      </c>
      <c r="Q44" s="15" t="e">
        <f t="shared" si="15"/>
        <v>#N/A</v>
      </c>
      <c r="R44" s="15" t="e">
        <f>IF(ISNUMBER(Table13235424[[#This Row],[Value]]),K44,NA())</f>
        <v>#N/A</v>
      </c>
      <c r="S44" s="25" t="str">
        <f t="shared" si="11"/>
        <v/>
      </c>
      <c r="T44" s="25" t="str">
        <f t="shared" si="12"/>
        <v/>
      </c>
      <c r="U44" s="25" t="str">
        <f t="shared" si="13"/>
        <v/>
      </c>
      <c r="V44" s="25" t="str">
        <f>IF(AND(ISNUMBER(O44),U44=1),Table13235424[[#This Row],[Value]],"")</f>
        <v/>
      </c>
    </row>
    <row r="45" spans="1:22" ht="15.75" x14ac:dyDescent="0.25">
      <c r="A45" s="22"/>
      <c r="B45" s="23"/>
      <c r="C45" s="23"/>
      <c r="D45" s="17"/>
      <c r="E45" s="17"/>
      <c r="F45" s="6" t="str">
        <f t="shared" si="3"/>
        <v/>
      </c>
      <c r="G45" s="2" t="str">
        <f t="shared" si="4"/>
        <v/>
      </c>
      <c r="H45" s="26"/>
      <c r="I45" s="3" t="str">
        <f t="shared" si="5"/>
        <v/>
      </c>
      <c r="J45" s="25" t="str">
        <f t="shared" si="6"/>
        <v/>
      </c>
      <c r="K45" s="25" t="str">
        <f t="shared" si="7"/>
        <v/>
      </c>
      <c r="L45" s="25" t="str">
        <f t="shared" si="8"/>
        <v/>
      </c>
      <c r="M45" s="25" t="str">
        <f t="shared" si="9"/>
        <v/>
      </c>
      <c r="N45" s="25" t="str">
        <f t="shared" si="10"/>
        <v/>
      </c>
      <c r="O45" s="14" t="e">
        <f t="shared" si="0"/>
        <v>#N/A</v>
      </c>
      <c r="P45" s="15" t="e">
        <f t="shared" si="14"/>
        <v>#N/A</v>
      </c>
      <c r="Q45" s="15" t="e">
        <f t="shared" si="15"/>
        <v>#N/A</v>
      </c>
      <c r="R45" s="15" t="e">
        <f>IF(ISNUMBER(Table13235424[[#This Row],[Value]]),K45,NA())</f>
        <v>#N/A</v>
      </c>
      <c r="S45" s="25" t="str">
        <f t="shared" si="11"/>
        <v/>
      </c>
      <c r="T45" s="25" t="str">
        <f t="shared" si="12"/>
        <v/>
      </c>
      <c r="U45" s="25" t="str">
        <f t="shared" si="13"/>
        <v/>
      </c>
      <c r="V45" s="25" t="str">
        <f>IF(AND(ISNUMBER(O45),U45=1),Table13235424[[#This Row],[Value]],"")</f>
        <v/>
      </c>
    </row>
    <row r="46" spans="1:22" ht="15.75" x14ac:dyDescent="0.25">
      <c r="A46" s="22"/>
      <c r="B46" s="23"/>
      <c r="C46" s="23"/>
      <c r="D46" s="17"/>
      <c r="E46" s="17"/>
      <c r="F46" s="6" t="str">
        <f t="shared" si="3"/>
        <v/>
      </c>
      <c r="G46" s="2" t="str">
        <f t="shared" si="4"/>
        <v/>
      </c>
      <c r="H46" s="26"/>
      <c r="I46" s="3" t="str">
        <f t="shared" si="5"/>
        <v/>
      </c>
      <c r="J46" s="25" t="str">
        <f t="shared" si="6"/>
        <v/>
      </c>
      <c r="K46" s="25" t="str">
        <f t="shared" si="7"/>
        <v/>
      </c>
      <c r="L46" s="25" t="str">
        <f t="shared" si="8"/>
        <v/>
      </c>
      <c r="M46" s="25" t="str">
        <f t="shared" si="9"/>
        <v/>
      </c>
      <c r="N46" s="25" t="str">
        <f t="shared" si="10"/>
        <v/>
      </c>
      <c r="O46" s="14" t="e">
        <f t="shared" si="0"/>
        <v>#N/A</v>
      </c>
      <c r="P46" s="15" t="e">
        <f t="shared" si="14"/>
        <v>#N/A</v>
      </c>
      <c r="Q46" s="15" t="e">
        <f t="shared" si="15"/>
        <v>#N/A</v>
      </c>
      <c r="R46" s="15" t="e">
        <f>IF(ISNUMBER(Table13235424[[#This Row],[Value]]),K46,NA())</f>
        <v>#N/A</v>
      </c>
      <c r="S46" s="25" t="str">
        <f t="shared" si="11"/>
        <v/>
      </c>
      <c r="T46" s="25" t="str">
        <f t="shared" si="12"/>
        <v/>
      </c>
      <c r="U46" s="25" t="str">
        <f t="shared" si="13"/>
        <v/>
      </c>
      <c r="V46" s="25" t="str">
        <f>IF(AND(ISNUMBER(O46),U46=1),Table13235424[[#This Row],[Value]],"")</f>
        <v/>
      </c>
    </row>
    <row r="47" spans="1:22" ht="15.75" x14ac:dyDescent="0.25">
      <c r="A47" s="22"/>
      <c r="B47" s="23"/>
      <c r="C47" s="23"/>
      <c r="D47" s="17"/>
      <c r="E47" s="17"/>
      <c r="F47" s="6" t="str">
        <f t="shared" si="3"/>
        <v/>
      </c>
      <c r="G47" s="2" t="str">
        <f t="shared" si="4"/>
        <v/>
      </c>
      <c r="H47" s="26"/>
      <c r="I47" s="3" t="str">
        <f t="shared" si="5"/>
        <v/>
      </c>
      <c r="J47" s="25" t="str">
        <f t="shared" si="6"/>
        <v/>
      </c>
      <c r="K47" s="25" t="str">
        <f t="shared" si="7"/>
        <v/>
      </c>
      <c r="L47" s="25" t="str">
        <f t="shared" si="8"/>
        <v/>
      </c>
      <c r="M47" s="25" t="str">
        <f t="shared" si="9"/>
        <v/>
      </c>
      <c r="N47" s="25" t="str">
        <f t="shared" si="10"/>
        <v/>
      </c>
      <c r="O47" s="14" t="e">
        <f t="shared" si="0"/>
        <v>#N/A</v>
      </c>
      <c r="P47" s="15" t="e">
        <f t="shared" si="14"/>
        <v>#N/A</v>
      </c>
      <c r="Q47" s="15" t="e">
        <f t="shared" si="15"/>
        <v>#N/A</v>
      </c>
      <c r="R47" s="15" t="e">
        <f>IF(ISNUMBER(Table13235424[[#This Row],[Value]]),K47,NA())</f>
        <v>#N/A</v>
      </c>
      <c r="S47" s="25" t="str">
        <f t="shared" si="11"/>
        <v/>
      </c>
      <c r="T47" s="25" t="str">
        <f t="shared" si="12"/>
        <v/>
      </c>
      <c r="U47" s="25" t="str">
        <f t="shared" si="13"/>
        <v/>
      </c>
      <c r="V47" s="25" t="str">
        <f>IF(AND(ISNUMBER(O47),U47=1),Table13235424[[#This Row],[Value]],"")</f>
        <v/>
      </c>
    </row>
    <row r="48" spans="1:22" ht="15.75" x14ac:dyDescent="0.25">
      <c r="A48" s="22"/>
      <c r="B48" s="23"/>
      <c r="C48" s="23"/>
      <c r="D48" s="17"/>
      <c r="E48" s="17"/>
      <c r="F48" s="6" t="str">
        <f t="shared" si="3"/>
        <v/>
      </c>
      <c r="G48" s="2" t="str">
        <f t="shared" si="4"/>
        <v/>
      </c>
      <c r="H48" s="26"/>
      <c r="I48" s="3" t="str">
        <f t="shared" si="5"/>
        <v/>
      </c>
      <c r="J48" s="25" t="str">
        <f t="shared" si="6"/>
        <v/>
      </c>
      <c r="K48" s="25" t="str">
        <f t="shared" si="7"/>
        <v/>
      </c>
      <c r="L48" s="25" t="str">
        <f t="shared" si="8"/>
        <v/>
      </c>
      <c r="M48" s="25" t="str">
        <f t="shared" si="9"/>
        <v/>
      </c>
      <c r="N48" s="25" t="str">
        <f t="shared" si="10"/>
        <v/>
      </c>
      <c r="O48" s="14" t="e">
        <f t="shared" si="0"/>
        <v>#N/A</v>
      </c>
      <c r="P48" s="15" t="e">
        <f t="shared" si="14"/>
        <v>#N/A</v>
      </c>
      <c r="Q48" s="15" t="e">
        <f t="shared" si="15"/>
        <v>#N/A</v>
      </c>
      <c r="R48" s="15" t="e">
        <f>IF(ISNUMBER(Table13235424[[#This Row],[Value]]),K48,NA())</f>
        <v>#N/A</v>
      </c>
      <c r="S48" s="25" t="str">
        <f t="shared" si="11"/>
        <v/>
      </c>
      <c r="T48" s="25" t="str">
        <f t="shared" si="12"/>
        <v/>
      </c>
      <c r="U48" s="25" t="str">
        <f t="shared" si="13"/>
        <v/>
      </c>
      <c r="V48" s="25" t="str">
        <f>IF(AND(ISNUMBER(O48),U48=1),Table13235424[[#This Row],[Value]],"")</f>
        <v/>
      </c>
    </row>
    <row r="49" spans="1:22" ht="15.75" x14ac:dyDescent="0.25">
      <c r="A49" s="22"/>
      <c r="B49" s="23"/>
      <c r="C49" s="23"/>
      <c r="D49" s="16"/>
      <c r="E49" s="16"/>
      <c r="F49" s="6" t="str">
        <f t="shared" si="3"/>
        <v/>
      </c>
      <c r="G49" s="2" t="str">
        <f t="shared" si="4"/>
        <v/>
      </c>
      <c r="H49" s="26"/>
      <c r="I49" s="3" t="str">
        <f t="shared" si="5"/>
        <v/>
      </c>
      <c r="J49" s="25" t="str">
        <f t="shared" si="6"/>
        <v/>
      </c>
      <c r="K49" s="25" t="str">
        <f t="shared" si="7"/>
        <v/>
      </c>
      <c r="L49" s="25" t="str">
        <f t="shared" si="8"/>
        <v/>
      </c>
      <c r="M49" s="25" t="str">
        <f t="shared" si="9"/>
        <v/>
      </c>
      <c r="N49" s="25" t="str">
        <f t="shared" si="10"/>
        <v/>
      </c>
      <c r="O49" s="14" t="e">
        <f t="shared" si="0"/>
        <v>#N/A</v>
      </c>
      <c r="P49" s="15" t="e">
        <f t="shared" si="14"/>
        <v>#N/A</v>
      </c>
      <c r="Q49" s="15" t="e">
        <f t="shared" si="15"/>
        <v>#N/A</v>
      </c>
      <c r="R49" s="15" t="e">
        <f>IF(ISNUMBER(Table13235424[[#This Row],[Value]]),K49,NA())</f>
        <v>#N/A</v>
      </c>
      <c r="S49" s="25" t="str">
        <f t="shared" si="11"/>
        <v/>
      </c>
      <c r="T49" s="25" t="str">
        <f t="shared" si="12"/>
        <v/>
      </c>
      <c r="U49" s="25" t="str">
        <f t="shared" si="13"/>
        <v/>
      </c>
      <c r="V49" s="25" t="str">
        <f>IF(AND(ISNUMBER(O49),U49=1),Table13235424[[#This Row],[Value]],"")</f>
        <v/>
      </c>
    </row>
    <row r="50" spans="1:22" ht="15.75" x14ac:dyDescent="0.25">
      <c r="A50" s="22"/>
      <c r="B50" s="23"/>
      <c r="C50" s="23"/>
      <c r="D50" s="17"/>
      <c r="E50" s="17"/>
      <c r="F50" s="6" t="str">
        <f t="shared" si="3"/>
        <v/>
      </c>
      <c r="G50" s="2" t="str">
        <f t="shared" si="4"/>
        <v/>
      </c>
      <c r="H50" s="26"/>
      <c r="I50" s="3" t="str">
        <f t="shared" si="5"/>
        <v/>
      </c>
      <c r="J50" s="25" t="str">
        <f t="shared" si="6"/>
        <v/>
      </c>
      <c r="K50" s="25" t="str">
        <f t="shared" si="7"/>
        <v/>
      </c>
      <c r="L50" s="25" t="str">
        <f t="shared" si="8"/>
        <v/>
      </c>
      <c r="M50" s="25" t="str">
        <f t="shared" si="9"/>
        <v/>
      </c>
      <c r="N50" s="25" t="str">
        <f t="shared" si="10"/>
        <v/>
      </c>
      <c r="O50" s="14" t="e">
        <f t="shared" si="0"/>
        <v>#N/A</v>
      </c>
      <c r="P50" s="15" t="e">
        <f t="shared" si="14"/>
        <v>#N/A</v>
      </c>
      <c r="Q50" s="15" t="e">
        <f t="shared" si="15"/>
        <v>#N/A</v>
      </c>
      <c r="R50" s="15" t="e">
        <f>IF(ISNUMBER(Table13235424[[#This Row],[Value]]),K50,NA())</f>
        <v>#N/A</v>
      </c>
      <c r="S50" s="25" t="str">
        <f t="shared" si="11"/>
        <v/>
      </c>
      <c r="T50" s="25" t="str">
        <f t="shared" si="12"/>
        <v/>
      </c>
      <c r="U50" s="25" t="str">
        <f t="shared" si="13"/>
        <v/>
      </c>
      <c r="V50" s="25" t="str">
        <f>IF(AND(ISNUMBER(O50),U50=1),Table13235424[[#This Row],[Value]],"")</f>
        <v/>
      </c>
    </row>
    <row r="51" spans="1:22" ht="15.75" x14ac:dyDescent="0.25">
      <c r="A51" s="22"/>
      <c r="B51" s="23"/>
      <c r="C51" s="23"/>
      <c r="D51" s="17"/>
      <c r="E51" s="17"/>
      <c r="F51" s="6" t="str">
        <f t="shared" si="3"/>
        <v/>
      </c>
      <c r="G51" s="2" t="str">
        <f t="shared" si="4"/>
        <v/>
      </c>
      <c r="H51" s="26"/>
      <c r="I51" s="3" t="str">
        <f t="shared" si="5"/>
        <v/>
      </c>
      <c r="J51" s="25" t="str">
        <f t="shared" si="6"/>
        <v/>
      </c>
      <c r="K51" s="25" t="str">
        <f t="shared" si="7"/>
        <v/>
      </c>
      <c r="L51" s="25" t="str">
        <f t="shared" si="8"/>
        <v/>
      </c>
      <c r="M51" s="25" t="str">
        <f t="shared" si="9"/>
        <v/>
      </c>
      <c r="N51" s="25" t="str">
        <f t="shared" si="10"/>
        <v/>
      </c>
      <c r="O51" s="14" t="e">
        <f t="shared" si="0"/>
        <v>#N/A</v>
      </c>
      <c r="P51" s="15" t="e">
        <f t="shared" si="14"/>
        <v>#N/A</v>
      </c>
      <c r="Q51" s="15" t="e">
        <f t="shared" si="15"/>
        <v>#N/A</v>
      </c>
      <c r="R51" s="15" t="e">
        <f>IF(ISNUMBER(Table13235424[[#This Row],[Value]]),K51,NA())</f>
        <v>#N/A</v>
      </c>
      <c r="S51" s="25" t="str">
        <f t="shared" si="11"/>
        <v/>
      </c>
      <c r="T51" s="25" t="str">
        <f t="shared" si="12"/>
        <v/>
      </c>
      <c r="U51" s="25" t="str">
        <f t="shared" si="13"/>
        <v/>
      </c>
      <c r="V51" s="25" t="str">
        <f>IF(AND(ISNUMBER(O51),U51=1),Table13235424[[#This Row],[Value]],"")</f>
        <v/>
      </c>
    </row>
    <row r="52" spans="1:22" ht="15.75" x14ac:dyDescent="0.25">
      <c r="A52" s="22"/>
      <c r="B52" s="23"/>
      <c r="C52" s="23"/>
      <c r="D52" s="17"/>
      <c r="E52" s="17"/>
      <c r="F52" s="6" t="str">
        <f t="shared" si="3"/>
        <v/>
      </c>
      <c r="G52" s="2" t="str">
        <f t="shared" si="4"/>
        <v/>
      </c>
      <c r="H52" s="26"/>
      <c r="I52" s="3" t="str">
        <f t="shared" si="5"/>
        <v/>
      </c>
      <c r="J52" s="25" t="str">
        <f t="shared" si="6"/>
        <v/>
      </c>
      <c r="K52" s="25" t="str">
        <f t="shared" si="7"/>
        <v/>
      </c>
      <c r="L52" s="25" t="str">
        <f t="shared" si="8"/>
        <v/>
      </c>
      <c r="M52" s="25" t="str">
        <f t="shared" si="9"/>
        <v/>
      </c>
      <c r="N52" s="25" t="str">
        <f t="shared" si="10"/>
        <v/>
      </c>
      <c r="O52" s="14" t="e">
        <f t="shared" si="0"/>
        <v>#N/A</v>
      </c>
      <c r="P52" s="15" t="e">
        <f t="shared" si="14"/>
        <v>#N/A</v>
      </c>
      <c r="Q52" s="15" t="e">
        <f t="shared" si="15"/>
        <v>#N/A</v>
      </c>
      <c r="R52" s="15" t="e">
        <f>IF(ISNUMBER(Table13235424[[#This Row],[Value]]),K52,NA())</f>
        <v>#N/A</v>
      </c>
      <c r="S52" s="25" t="str">
        <f t="shared" si="11"/>
        <v/>
      </c>
      <c r="T52" s="25" t="str">
        <f t="shared" si="12"/>
        <v/>
      </c>
      <c r="U52" s="25" t="str">
        <f t="shared" si="13"/>
        <v/>
      </c>
      <c r="V52" s="25" t="str">
        <f>IF(AND(ISNUMBER(O52),U52=1),Table13235424[[#This Row],[Value]],"")</f>
        <v/>
      </c>
    </row>
    <row r="53" spans="1:22" ht="15.75" x14ac:dyDescent="0.25">
      <c r="A53" s="22"/>
      <c r="B53" s="23"/>
      <c r="C53" s="23"/>
      <c r="D53" s="17"/>
      <c r="E53" s="17"/>
      <c r="F53" s="6" t="str">
        <f t="shared" si="3"/>
        <v/>
      </c>
      <c r="G53" s="2" t="str">
        <f t="shared" si="4"/>
        <v/>
      </c>
      <c r="H53" s="26"/>
      <c r="I53" s="3" t="str">
        <f t="shared" si="5"/>
        <v/>
      </c>
      <c r="J53" s="25" t="str">
        <f t="shared" si="6"/>
        <v/>
      </c>
      <c r="K53" s="25" t="str">
        <f t="shared" si="7"/>
        <v/>
      </c>
      <c r="L53" s="25" t="str">
        <f t="shared" si="8"/>
        <v/>
      </c>
      <c r="M53" s="25" t="str">
        <f t="shared" si="9"/>
        <v/>
      </c>
      <c r="N53" s="25" t="str">
        <f t="shared" si="10"/>
        <v/>
      </c>
      <c r="O53" s="14" t="e">
        <f t="shared" si="0"/>
        <v>#N/A</v>
      </c>
      <c r="P53" s="15" t="e">
        <f t="shared" si="14"/>
        <v>#N/A</v>
      </c>
      <c r="Q53" s="15" t="e">
        <f t="shared" si="15"/>
        <v>#N/A</v>
      </c>
      <c r="R53" s="15" t="e">
        <f>IF(ISNUMBER(Table13235424[[#This Row],[Value]]),K53,NA())</f>
        <v>#N/A</v>
      </c>
      <c r="S53" s="25" t="str">
        <f t="shared" si="11"/>
        <v/>
      </c>
      <c r="T53" s="25" t="str">
        <f t="shared" si="12"/>
        <v/>
      </c>
      <c r="U53" s="25" t="str">
        <f t="shared" si="13"/>
        <v/>
      </c>
      <c r="V53" s="25" t="str">
        <f>IF(AND(ISNUMBER(O53),U53=1),Table13235424[[#This Row],[Value]],"")</f>
        <v/>
      </c>
    </row>
    <row r="54" spans="1:22" ht="15.75" x14ac:dyDescent="0.25">
      <c r="A54" s="22"/>
      <c r="B54" s="23"/>
      <c r="C54" s="23"/>
      <c r="D54" s="16"/>
      <c r="E54" s="16"/>
      <c r="F54" s="6" t="str">
        <f t="shared" si="3"/>
        <v/>
      </c>
      <c r="G54" s="2" t="str">
        <f t="shared" si="4"/>
        <v/>
      </c>
      <c r="H54" s="26"/>
      <c r="I54" s="3" t="str">
        <f t="shared" si="5"/>
        <v/>
      </c>
      <c r="J54" s="25" t="str">
        <f t="shared" si="6"/>
        <v/>
      </c>
      <c r="K54" s="25" t="str">
        <f t="shared" si="7"/>
        <v/>
      </c>
      <c r="L54" s="25" t="str">
        <f t="shared" si="8"/>
        <v/>
      </c>
      <c r="M54" s="25" t="str">
        <f t="shared" si="9"/>
        <v/>
      </c>
      <c r="N54" s="25" t="str">
        <f t="shared" si="10"/>
        <v/>
      </c>
      <c r="O54" s="14" t="e">
        <f t="shared" si="0"/>
        <v>#N/A</v>
      </c>
      <c r="P54" s="15" t="e">
        <f t="shared" si="14"/>
        <v>#N/A</v>
      </c>
      <c r="Q54" s="15" t="e">
        <f t="shared" si="15"/>
        <v>#N/A</v>
      </c>
      <c r="R54" s="15" t="e">
        <f>IF(ISNUMBER(Table13235424[[#This Row],[Value]]),K54,NA())</f>
        <v>#N/A</v>
      </c>
      <c r="S54" s="25" t="str">
        <f t="shared" si="11"/>
        <v/>
      </c>
      <c r="T54" s="25" t="str">
        <f t="shared" si="12"/>
        <v/>
      </c>
      <c r="U54" s="25" t="str">
        <f t="shared" si="13"/>
        <v/>
      </c>
      <c r="V54" s="25" t="str">
        <f>IF(AND(ISNUMBER(O54),U54=1),Table13235424[[#This Row],[Value]],"")</f>
        <v/>
      </c>
    </row>
    <row r="55" spans="1:22" ht="15.75" x14ac:dyDescent="0.25">
      <c r="A55" s="22"/>
      <c r="B55" s="23"/>
      <c r="C55" s="23"/>
      <c r="D55" s="17"/>
      <c r="E55" s="17"/>
      <c r="F55" s="6" t="str">
        <f t="shared" si="3"/>
        <v/>
      </c>
      <c r="G55" s="2" t="str">
        <f t="shared" si="4"/>
        <v/>
      </c>
      <c r="H55" s="26"/>
      <c r="I55" s="3" t="str">
        <f t="shared" si="5"/>
        <v/>
      </c>
      <c r="J55" s="25" t="str">
        <f t="shared" si="6"/>
        <v/>
      </c>
      <c r="K55" s="25" t="str">
        <f t="shared" si="7"/>
        <v/>
      </c>
      <c r="L55" s="25" t="str">
        <f t="shared" si="8"/>
        <v/>
      </c>
      <c r="M55" s="25" t="str">
        <f t="shared" si="9"/>
        <v/>
      </c>
      <c r="N55" s="25" t="str">
        <f t="shared" si="10"/>
        <v/>
      </c>
      <c r="O55" s="14" t="e">
        <f t="shared" si="0"/>
        <v>#N/A</v>
      </c>
      <c r="P55" s="15" t="e">
        <f t="shared" si="14"/>
        <v>#N/A</v>
      </c>
      <c r="Q55" s="15" t="e">
        <f t="shared" si="15"/>
        <v>#N/A</v>
      </c>
      <c r="R55" s="15" t="e">
        <f>IF(ISNUMBER(Table13235424[[#This Row],[Value]]),K55,NA())</f>
        <v>#N/A</v>
      </c>
      <c r="S55" s="25" t="str">
        <f t="shared" si="11"/>
        <v/>
      </c>
      <c r="T55" s="25" t="str">
        <f t="shared" si="12"/>
        <v/>
      </c>
      <c r="U55" s="25" t="str">
        <f t="shared" si="13"/>
        <v/>
      </c>
      <c r="V55" s="25" t="str">
        <f>IF(AND(ISNUMBER(O55),U55=1),Table13235424[[#This Row],[Value]],"")</f>
        <v/>
      </c>
    </row>
    <row r="56" spans="1:22" ht="15.75" x14ac:dyDescent="0.25">
      <c r="A56" s="22"/>
      <c r="B56" s="23"/>
      <c r="C56" s="23"/>
      <c r="D56" s="17"/>
      <c r="E56" s="17"/>
      <c r="F56" s="6" t="str">
        <f t="shared" si="3"/>
        <v/>
      </c>
      <c r="G56" s="2" t="str">
        <f t="shared" si="4"/>
        <v/>
      </c>
      <c r="H56" s="26"/>
      <c r="I56" s="3" t="str">
        <f t="shared" si="5"/>
        <v/>
      </c>
      <c r="J56" s="25" t="str">
        <f t="shared" si="6"/>
        <v/>
      </c>
      <c r="K56" s="25" t="str">
        <f t="shared" si="7"/>
        <v/>
      </c>
      <c r="L56" s="25" t="str">
        <f t="shared" si="8"/>
        <v/>
      </c>
      <c r="M56" s="25" t="str">
        <f t="shared" si="9"/>
        <v/>
      </c>
      <c r="N56" s="25" t="str">
        <f t="shared" si="10"/>
        <v/>
      </c>
      <c r="O56" s="14" t="e">
        <f t="shared" si="0"/>
        <v>#N/A</v>
      </c>
      <c r="P56" s="15" t="e">
        <f t="shared" si="14"/>
        <v>#N/A</v>
      </c>
      <c r="Q56" s="15" t="e">
        <f t="shared" si="15"/>
        <v>#N/A</v>
      </c>
      <c r="R56" s="15" t="e">
        <f>IF(ISNUMBER(Table13235424[[#This Row],[Value]]),K56,NA())</f>
        <v>#N/A</v>
      </c>
      <c r="S56" s="25" t="str">
        <f t="shared" si="11"/>
        <v/>
      </c>
      <c r="T56" s="25" t="str">
        <f t="shared" si="12"/>
        <v/>
      </c>
      <c r="U56" s="25" t="str">
        <f t="shared" si="13"/>
        <v/>
      </c>
      <c r="V56" s="25" t="str">
        <f>IF(AND(ISNUMBER(O56),U56=1),Table13235424[[#This Row],[Value]],"")</f>
        <v/>
      </c>
    </row>
    <row r="57" spans="1:22" ht="15.75" x14ac:dyDescent="0.25">
      <c r="A57" s="22"/>
      <c r="B57" s="23"/>
      <c r="C57" s="23"/>
      <c r="D57" s="17"/>
      <c r="E57" s="17"/>
      <c r="F57" s="6" t="str">
        <f t="shared" si="3"/>
        <v/>
      </c>
      <c r="G57" s="2" t="str">
        <f t="shared" si="4"/>
        <v/>
      </c>
      <c r="H57" s="26"/>
      <c r="I57" s="3" t="str">
        <f t="shared" si="5"/>
        <v/>
      </c>
      <c r="J57" s="25" t="str">
        <f t="shared" si="6"/>
        <v/>
      </c>
      <c r="K57" s="25" t="str">
        <f t="shared" si="7"/>
        <v/>
      </c>
      <c r="L57" s="25" t="str">
        <f t="shared" si="8"/>
        <v/>
      </c>
      <c r="M57" s="25" t="str">
        <f t="shared" si="9"/>
        <v/>
      </c>
      <c r="N57" s="25" t="str">
        <f t="shared" si="10"/>
        <v/>
      </c>
      <c r="O57" s="14" t="e">
        <f t="shared" si="0"/>
        <v>#N/A</v>
      </c>
      <c r="P57" s="15" t="e">
        <f t="shared" si="14"/>
        <v>#N/A</v>
      </c>
      <c r="Q57" s="15" t="e">
        <f t="shared" si="15"/>
        <v>#N/A</v>
      </c>
      <c r="R57" s="15" t="e">
        <f>IF(ISNUMBER(Table13235424[[#This Row],[Value]]),K57,NA())</f>
        <v>#N/A</v>
      </c>
      <c r="S57" s="25" t="str">
        <f t="shared" si="11"/>
        <v/>
      </c>
      <c r="T57" s="25" t="str">
        <f t="shared" si="12"/>
        <v/>
      </c>
      <c r="U57" s="25" t="str">
        <f t="shared" si="13"/>
        <v/>
      </c>
      <c r="V57" s="25" t="str">
        <f>IF(AND(ISNUMBER(O57),U57=1),Table13235424[[#This Row],[Value]],"")</f>
        <v/>
      </c>
    </row>
    <row r="58" spans="1:22" ht="15.75" x14ac:dyDescent="0.25">
      <c r="A58" s="22"/>
      <c r="B58" s="23"/>
      <c r="C58" s="23"/>
      <c r="D58" s="17"/>
      <c r="E58" s="17"/>
      <c r="F58" s="6" t="str">
        <f t="shared" si="3"/>
        <v/>
      </c>
      <c r="G58" s="2" t="str">
        <f t="shared" si="4"/>
        <v/>
      </c>
      <c r="H58" s="26"/>
      <c r="I58" s="3" t="str">
        <f t="shared" si="5"/>
        <v/>
      </c>
      <c r="J58" s="25" t="str">
        <f t="shared" si="6"/>
        <v/>
      </c>
      <c r="K58" s="25" t="str">
        <f t="shared" si="7"/>
        <v/>
      </c>
      <c r="L58" s="25" t="str">
        <f t="shared" si="8"/>
        <v/>
      </c>
      <c r="M58" s="25" t="str">
        <f t="shared" si="9"/>
        <v/>
      </c>
      <c r="N58" s="25" t="str">
        <f t="shared" si="10"/>
        <v/>
      </c>
      <c r="O58" s="14" t="e">
        <f t="shared" si="0"/>
        <v>#N/A</v>
      </c>
      <c r="P58" s="15" t="e">
        <f t="shared" si="14"/>
        <v>#N/A</v>
      </c>
      <c r="Q58" s="15" t="e">
        <f t="shared" si="15"/>
        <v>#N/A</v>
      </c>
      <c r="R58" s="15" t="e">
        <f>IF(ISNUMBER(Table13235424[[#This Row],[Value]]),K58,NA())</f>
        <v>#N/A</v>
      </c>
      <c r="S58" s="25" t="str">
        <f t="shared" si="11"/>
        <v/>
      </c>
      <c r="T58" s="25" t="str">
        <f t="shared" si="12"/>
        <v/>
      </c>
      <c r="U58" s="25" t="str">
        <f t="shared" si="13"/>
        <v/>
      </c>
      <c r="V58" s="25" t="str">
        <f>IF(AND(ISNUMBER(O58),U58=1),Table13235424[[#This Row],[Value]],"")</f>
        <v/>
      </c>
    </row>
    <row r="59" spans="1:22" ht="15.75" x14ac:dyDescent="0.25">
      <c r="A59" s="22"/>
      <c r="B59" s="23"/>
      <c r="C59" s="23"/>
      <c r="D59" s="16"/>
      <c r="E59" s="16"/>
      <c r="F59" s="6" t="str">
        <f t="shared" si="3"/>
        <v/>
      </c>
      <c r="G59" s="2" t="str">
        <f t="shared" si="4"/>
        <v/>
      </c>
      <c r="H59" s="26"/>
      <c r="I59" s="3" t="str">
        <f t="shared" si="5"/>
        <v/>
      </c>
      <c r="J59" s="25" t="str">
        <f t="shared" si="6"/>
        <v/>
      </c>
      <c r="K59" s="25" t="str">
        <f t="shared" si="7"/>
        <v/>
      </c>
      <c r="L59" s="25" t="str">
        <f t="shared" si="8"/>
        <v/>
      </c>
      <c r="M59" s="25" t="str">
        <f t="shared" si="9"/>
        <v/>
      </c>
      <c r="N59" s="25" t="str">
        <f t="shared" si="10"/>
        <v/>
      </c>
      <c r="O59" s="14" t="e">
        <f t="shared" si="0"/>
        <v>#N/A</v>
      </c>
      <c r="P59" s="15" t="e">
        <f t="shared" si="14"/>
        <v>#N/A</v>
      </c>
      <c r="Q59" s="15" t="e">
        <f t="shared" si="15"/>
        <v>#N/A</v>
      </c>
      <c r="R59" s="15" t="e">
        <f>IF(ISNUMBER(Table13235424[[#This Row],[Value]]),K59,NA())</f>
        <v>#N/A</v>
      </c>
      <c r="S59" s="25" t="str">
        <f t="shared" si="11"/>
        <v/>
      </c>
      <c r="T59" s="25" t="str">
        <f t="shared" si="12"/>
        <v/>
      </c>
      <c r="U59" s="25" t="str">
        <f t="shared" si="13"/>
        <v/>
      </c>
      <c r="V59" s="25" t="str">
        <f>IF(AND(ISNUMBER(O59),U59=1),Table13235424[[#This Row],[Value]],"")</f>
        <v/>
      </c>
    </row>
    <row r="60" spans="1:22" ht="15.75" x14ac:dyDescent="0.25">
      <c r="A60" s="22"/>
      <c r="B60" s="23"/>
      <c r="C60" s="23"/>
      <c r="D60" s="17"/>
      <c r="E60" s="17"/>
      <c r="F60" s="6" t="str">
        <f t="shared" si="3"/>
        <v/>
      </c>
      <c r="G60" s="2" t="str">
        <f t="shared" si="4"/>
        <v/>
      </c>
      <c r="H60" s="26"/>
      <c r="I60" s="3" t="str">
        <f t="shared" si="5"/>
        <v/>
      </c>
      <c r="J60" s="25" t="str">
        <f t="shared" si="6"/>
        <v/>
      </c>
      <c r="K60" s="25" t="str">
        <f t="shared" si="7"/>
        <v/>
      </c>
      <c r="L60" s="25" t="str">
        <f t="shared" si="8"/>
        <v/>
      </c>
      <c r="M60" s="25" t="str">
        <f t="shared" si="9"/>
        <v/>
      </c>
      <c r="N60" s="25" t="str">
        <f t="shared" si="10"/>
        <v/>
      </c>
      <c r="O60" s="14" t="e">
        <f t="shared" si="0"/>
        <v>#N/A</v>
      </c>
      <c r="P60" s="15" t="e">
        <f t="shared" si="14"/>
        <v>#N/A</v>
      </c>
      <c r="Q60" s="15" t="e">
        <f t="shared" si="15"/>
        <v>#N/A</v>
      </c>
      <c r="R60" s="15" t="e">
        <f>IF(ISNUMBER(Table13235424[[#This Row],[Value]]),K60,NA())</f>
        <v>#N/A</v>
      </c>
      <c r="S60" s="25" t="str">
        <f t="shared" si="11"/>
        <v/>
      </c>
      <c r="T60" s="25" t="str">
        <f t="shared" si="12"/>
        <v/>
      </c>
      <c r="U60" s="25" t="str">
        <f t="shared" si="13"/>
        <v/>
      </c>
      <c r="V60" s="25" t="str">
        <f>IF(AND(ISNUMBER(O60),U60=1),Table13235424[[#This Row],[Value]],"")</f>
        <v/>
      </c>
    </row>
    <row r="61" spans="1:22" ht="15.75" x14ac:dyDescent="0.25">
      <c r="A61" s="22"/>
      <c r="B61" s="23"/>
      <c r="C61" s="23"/>
      <c r="D61" s="17"/>
      <c r="E61" s="17"/>
      <c r="F61" s="6" t="str">
        <f t="shared" si="3"/>
        <v/>
      </c>
      <c r="G61" s="2" t="str">
        <f t="shared" si="4"/>
        <v/>
      </c>
      <c r="H61" s="26"/>
      <c r="I61" s="3" t="str">
        <f t="shared" si="5"/>
        <v/>
      </c>
      <c r="J61" s="25" t="str">
        <f t="shared" si="6"/>
        <v/>
      </c>
      <c r="K61" s="25" t="str">
        <f t="shared" si="7"/>
        <v/>
      </c>
      <c r="L61" s="25" t="str">
        <f t="shared" si="8"/>
        <v/>
      </c>
      <c r="M61" s="25" t="str">
        <f t="shared" si="9"/>
        <v/>
      </c>
      <c r="N61" s="25" t="str">
        <f t="shared" si="10"/>
        <v/>
      </c>
      <c r="O61" s="14" t="e">
        <f t="shared" si="0"/>
        <v>#N/A</v>
      </c>
      <c r="P61" s="15" t="e">
        <f t="shared" si="14"/>
        <v>#N/A</v>
      </c>
      <c r="Q61" s="15" t="e">
        <f t="shared" si="15"/>
        <v>#N/A</v>
      </c>
      <c r="R61" s="15" t="e">
        <f>IF(ISNUMBER(Table13235424[[#This Row],[Value]]),K61,NA())</f>
        <v>#N/A</v>
      </c>
      <c r="S61" s="25" t="str">
        <f t="shared" si="11"/>
        <v/>
      </c>
      <c r="T61" s="25" t="str">
        <f t="shared" si="12"/>
        <v/>
      </c>
      <c r="U61" s="25" t="str">
        <f t="shared" si="13"/>
        <v/>
      </c>
      <c r="V61" s="25" t="str">
        <f>IF(AND(ISNUMBER(O61),U61=1),Table13235424[[#This Row],[Value]],"")</f>
        <v/>
      </c>
    </row>
    <row r="62" spans="1:22" ht="15.75" x14ac:dyDescent="0.25">
      <c r="A62" s="22"/>
      <c r="B62" s="23"/>
      <c r="C62" s="23"/>
      <c r="D62" s="17"/>
      <c r="E62" s="17"/>
      <c r="F62" s="6" t="str">
        <f t="shared" si="3"/>
        <v/>
      </c>
      <c r="G62" s="2" t="str">
        <f t="shared" si="4"/>
        <v/>
      </c>
      <c r="H62" s="26"/>
      <c r="I62" s="3" t="str">
        <f t="shared" si="5"/>
        <v/>
      </c>
      <c r="J62" s="25" t="str">
        <f t="shared" si="6"/>
        <v/>
      </c>
      <c r="K62" s="25" t="str">
        <f t="shared" si="7"/>
        <v/>
      </c>
      <c r="L62" s="25" t="str">
        <f t="shared" si="8"/>
        <v/>
      </c>
      <c r="M62" s="25" t="str">
        <f t="shared" si="9"/>
        <v/>
      </c>
      <c r="N62" s="25" t="str">
        <f t="shared" si="10"/>
        <v/>
      </c>
      <c r="O62" s="14" t="e">
        <f t="shared" si="0"/>
        <v>#N/A</v>
      </c>
      <c r="P62" s="15" t="e">
        <f t="shared" si="14"/>
        <v>#N/A</v>
      </c>
      <c r="Q62" s="15" t="e">
        <f t="shared" si="15"/>
        <v>#N/A</v>
      </c>
      <c r="R62" s="15" t="e">
        <f>IF(ISNUMBER(Table13235424[[#This Row],[Value]]),K62,NA())</f>
        <v>#N/A</v>
      </c>
      <c r="S62" s="25" t="str">
        <f t="shared" si="11"/>
        <v/>
      </c>
      <c r="T62" s="25" t="str">
        <f t="shared" si="12"/>
        <v/>
      </c>
      <c r="U62" s="25" t="str">
        <f t="shared" si="13"/>
        <v/>
      </c>
      <c r="V62" s="25" t="str">
        <f>IF(AND(ISNUMBER(O62),U62=1),Table13235424[[#This Row],[Value]],"")</f>
        <v/>
      </c>
    </row>
    <row r="63" spans="1:22" ht="15.75" x14ac:dyDescent="0.25">
      <c r="A63" s="22"/>
      <c r="B63" s="23"/>
      <c r="C63" s="23"/>
      <c r="D63" s="17"/>
      <c r="E63" s="17"/>
      <c r="F63" s="6" t="str">
        <f t="shared" si="3"/>
        <v/>
      </c>
      <c r="G63" s="2" t="str">
        <f t="shared" si="4"/>
        <v/>
      </c>
      <c r="H63" s="26"/>
      <c r="I63" s="3" t="str">
        <f t="shared" si="5"/>
        <v/>
      </c>
      <c r="J63" s="25" t="str">
        <f t="shared" si="6"/>
        <v/>
      </c>
      <c r="K63" s="25" t="str">
        <f t="shared" si="7"/>
        <v/>
      </c>
      <c r="L63" s="25" t="str">
        <f t="shared" si="8"/>
        <v/>
      </c>
      <c r="M63" s="25" t="str">
        <f t="shared" si="9"/>
        <v/>
      </c>
      <c r="N63" s="25" t="str">
        <f t="shared" si="10"/>
        <v/>
      </c>
      <c r="O63" s="14" t="e">
        <f t="shared" si="0"/>
        <v>#N/A</v>
      </c>
      <c r="P63" s="15" t="e">
        <f t="shared" si="14"/>
        <v>#N/A</v>
      </c>
      <c r="Q63" s="15" t="e">
        <f t="shared" si="15"/>
        <v>#N/A</v>
      </c>
      <c r="R63" s="15" t="e">
        <f>IF(ISNUMBER(Table13235424[[#This Row],[Value]]),K63,NA())</f>
        <v>#N/A</v>
      </c>
      <c r="S63" s="25" t="str">
        <f t="shared" si="11"/>
        <v/>
      </c>
      <c r="T63" s="25" t="str">
        <f t="shared" si="12"/>
        <v/>
      </c>
      <c r="U63" s="25" t="str">
        <f t="shared" si="13"/>
        <v/>
      </c>
      <c r="V63" s="25" t="str">
        <f>IF(AND(ISNUMBER(O63),U63=1),Table13235424[[#This Row],[Value]],"")</f>
        <v/>
      </c>
    </row>
    <row r="64" spans="1:22" ht="15.75" x14ac:dyDescent="0.25">
      <c r="A64" s="22"/>
      <c r="B64" s="23"/>
      <c r="C64" s="23"/>
      <c r="D64" s="16"/>
      <c r="E64" s="16"/>
      <c r="F64" s="6" t="str">
        <f t="shared" si="3"/>
        <v/>
      </c>
      <c r="G64" s="2" t="str">
        <f t="shared" si="4"/>
        <v/>
      </c>
      <c r="H64" s="26"/>
      <c r="I64" s="3" t="str">
        <f t="shared" si="5"/>
        <v/>
      </c>
      <c r="J64" s="25" t="str">
        <f t="shared" si="6"/>
        <v/>
      </c>
      <c r="K64" s="25" t="str">
        <f t="shared" si="7"/>
        <v/>
      </c>
      <c r="L64" s="25" t="str">
        <f t="shared" si="8"/>
        <v/>
      </c>
      <c r="M64" s="25" t="str">
        <f t="shared" si="9"/>
        <v/>
      </c>
      <c r="N64" s="25" t="str">
        <f t="shared" si="10"/>
        <v/>
      </c>
      <c r="O64" s="14" t="e">
        <f t="shared" si="0"/>
        <v>#N/A</v>
      </c>
      <c r="P64" s="15" t="e">
        <f t="shared" si="14"/>
        <v>#N/A</v>
      </c>
      <c r="Q64" s="15" t="e">
        <f t="shared" si="15"/>
        <v>#N/A</v>
      </c>
      <c r="R64" s="15" t="e">
        <f>IF(ISNUMBER(Table13235424[[#This Row],[Value]]),K64,NA())</f>
        <v>#N/A</v>
      </c>
      <c r="S64" s="25" t="str">
        <f t="shared" si="11"/>
        <v/>
      </c>
      <c r="T64" s="25" t="str">
        <f t="shared" si="12"/>
        <v/>
      </c>
      <c r="U64" s="25" t="str">
        <f t="shared" si="13"/>
        <v/>
      </c>
      <c r="V64" s="25" t="str">
        <f>IF(AND(ISNUMBER(O64),U64=1),Table13235424[[#This Row],[Value]],"")</f>
        <v/>
      </c>
    </row>
    <row r="65" spans="1:22" ht="15.75" x14ac:dyDescent="0.25">
      <c r="A65" s="22"/>
      <c r="B65" s="23"/>
      <c r="C65" s="23"/>
      <c r="D65" s="17"/>
      <c r="E65" s="17"/>
      <c r="F65" s="6" t="str">
        <f t="shared" si="3"/>
        <v/>
      </c>
      <c r="G65" s="2" t="str">
        <f t="shared" si="4"/>
        <v/>
      </c>
      <c r="H65" s="26"/>
      <c r="I65" s="3" t="str">
        <f t="shared" si="5"/>
        <v/>
      </c>
      <c r="J65" s="25" t="str">
        <f t="shared" si="6"/>
        <v/>
      </c>
      <c r="K65" s="25" t="str">
        <f t="shared" si="7"/>
        <v/>
      </c>
      <c r="L65" s="25" t="str">
        <f t="shared" si="8"/>
        <v/>
      </c>
      <c r="M65" s="25" t="str">
        <f t="shared" si="9"/>
        <v/>
      </c>
      <c r="N65" s="25" t="str">
        <f t="shared" si="10"/>
        <v/>
      </c>
      <c r="O65" s="14" t="e">
        <f t="shared" si="0"/>
        <v>#N/A</v>
      </c>
      <c r="P65" s="15" t="e">
        <f t="shared" si="14"/>
        <v>#N/A</v>
      </c>
      <c r="Q65" s="15" t="e">
        <f t="shared" si="15"/>
        <v>#N/A</v>
      </c>
      <c r="R65" s="15" t="e">
        <f>IF(ISNUMBER(Table13235424[[#This Row],[Value]]),K65,NA())</f>
        <v>#N/A</v>
      </c>
      <c r="S65" s="25" t="str">
        <f t="shared" si="11"/>
        <v/>
      </c>
      <c r="T65" s="25" t="str">
        <f t="shared" si="12"/>
        <v/>
      </c>
      <c r="U65" s="25" t="str">
        <f t="shared" si="13"/>
        <v/>
      </c>
      <c r="V65" s="25" t="str">
        <f>IF(AND(ISNUMBER(O65),U65=1),Table13235424[[#This Row],[Value]],"")</f>
        <v/>
      </c>
    </row>
    <row r="66" spans="1:22" ht="15.75" x14ac:dyDescent="0.25">
      <c r="A66" s="22"/>
      <c r="B66" s="23"/>
      <c r="C66" s="23"/>
      <c r="D66" s="17"/>
      <c r="E66" s="17"/>
      <c r="F66" s="6" t="str">
        <f t="shared" si="3"/>
        <v/>
      </c>
      <c r="G66" s="2" t="str">
        <f t="shared" si="4"/>
        <v/>
      </c>
      <c r="H66" s="26"/>
      <c r="I66" s="3" t="str">
        <f t="shared" si="5"/>
        <v/>
      </c>
      <c r="J66" s="25" t="str">
        <f t="shared" si="6"/>
        <v/>
      </c>
      <c r="K66" s="25" t="str">
        <f t="shared" si="7"/>
        <v/>
      </c>
      <c r="L66" s="25" t="str">
        <f t="shared" si="8"/>
        <v/>
      </c>
      <c r="M66" s="25" t="str">
        <f t="shared" si="9"/>
        <v/>
      </c>
      <c r="N66" s="25" t="str">
        <f t="shared" si="10"/>
        <v/>
      </c>
      <c r="O66" s="14" t="e">
        <f t="shared" si="0"/>
        <v>#N/A</v>
      </c>
      <c r="P66" s="15" t="e">
        <f t="shared" si="14"/>
        <v>#N/A</v>
      </c>
      <c r="Q66" s="15" t="e">
        <f t="shared" si="15"/>
        <v>#N/A</v>
      </c>
      <c r="R66" s="15" t="e">
        <f>IF(ISNUMBER(Table13235424[[#This Row],[Value]]),K66,NA())</f>
        <v>#N/A</v>
      </c>
      <c r="S66" s="25" t="str">
        <f t="shared" si="11"/>
        <v/>
      </c>
      <c r="T66" s="25" t="str">
        <f t="shared" si="12"/>
        <v/>
      </c>
      <c r="U66" s="25" t="str">
        <f t="shared" si="13"/>
        <v/>
      </c>
      <c r="V66" s="25" t="str">
        <f>IF(AND(ISNUMBER(O66),U66=1),Table13235424[[#This Row],[Value]],"")</f>
        <v/>
      </c>
    </row>
    <row r="67" spans="1:22" ht="15.75" x14ac:dyDescent="0.25">
      <c r="A67" s="22"/>
      <c r="B67" s="23"/>
      <c r="C67" s="23"/>
      <c r="D67" s="17"/>
      <c r="E67" s="17"/>
      <c r="F67" s="6" t="str">
        <f t="shared" si="3"/>
        <v/>
      </c>
      <c r="G67" s="2" t="str">
        <f t="shared" si="4"/>
        <v/>
      </c>
      <c r="H67" s="26"/>
      <c r="I67" s="3" t="str">
        <f t="shared" si="5"/>
        <v/>
      </c>
      <c r="J67" s="25" t="str">
        <f t="shared" si="6"/>
        <v/>
      </c>
      <c r="K67" s="25" t="str">
        <f t="shared" si="7"/>
        <v/>
      </c>
      <c r="L67" s="25" t="str">
        <f t="shared" si="8"/>
        <v/>
      </c>
      <c r="M67" s="25" t="str">
        <f t="shared" si="9"/>
        <v/>
      </c>
      <c r="N67" s="25" t="str">
        <f t="shared" si="10"/>
        <v/>
      </c>
      <c r="O67" s="14" t="e">
        <f t="shared" si="0"/>
        <v>#N/A</v>
      </c>
      <c r="P67" s="15" t="e">
        <f t="shared" si="14"/>
        <v>#N/A</v>
      </c>
      <c r="Q67" s="15" t="e">
        <f t="shared" si="15"/>
        <v>#N/A</v>
      </c>
      <c r="R67" s="15" t="e">
        <f>IF(ISNUMBER(Table13235424[[#This Row],[Value]]),K67,NA())</f>
        <v>#N/A</v>
      </c>
      <c r="S67" s="25" t="str">
        <f t="shared" si="11"/>
        <v/>
      </c>
      <c r="T67" s="25" t="str">
        <f t="shared" si="12"/>
        <v/>
      </c>
      <c r="U67" s="25" t="str">
        <f t="shared" si="13"/>
        <v/>
      </c>
      <c r="V67" s="25" t="str">
        <f>IF(AND(ISNUMBER(O67),U67=1),Table13235424[[#This Row],[Value]],"")</f>
        <v/>
      </c>
    </row>
    <row r="68" spans="1:22" ht="15.75" x14ac:dyDescent="0.25">
      <c r="A68" s="22"/>
      <c r="B68" s="23"/>
      <c r="C68" s="23"/>
      <c r="D68" s="17"/>
      <c r="E68" s="17"/>
      <c r="F68" s="6" t="str">
        <f t="shared" si="3"/>
        <v/>
      </c>
      <c r="G68" s="2" t="str">
        <f t="shared" si="4"/>
        <v/>
      </c>
      <c r="H68" s="26"/>
      <c r="I68" s="3" t="str">
        <f t="shared" si="5"/>
        <v/>
      </c>
      <c r="J68" s="25" t="str">
        <f t="shared" si="6"/>
        <v/>
      </c>
      <c r="K68" s="25" t="str">
        <f t="shared" si="7"/>
        <v/>
      </c>
      <c r="L68" s="25" t="str">
        <f t="shared" si="8"/>
        <v/>
      </c>
      <c r="M68" s="25" t="str">
        <f t="shared" si="9"/>
        <v/>
      </c>
      <c r="N68" s="25" t="str">
        <f t="shared" si="10"/>
        <v/>
      </c>
      <c r="O68" s="14" t="e">
        <f t="shared" si="0"/>
        <v>#N/A</v>
      </c>
      <c r="P68" s="15" t="e">
        <f t="shared" si="14"/>
        <v>#N/A</v>
      </c>
      <c r="Q68" s="15" t="e">
        <f t="shared" si="15"/>
        <v>#N/A</v>
      </c>
      <c r="R68" s="15" t="e">
        <f>IF(ISNUMBER(Table13235424[[#This Row],[Value]]),K68,NA())</f>
        <v>#N/A</v>
      </c>
      <c r="S68" s="25" t="str">
        <f t="shared" si="11"/>
        <v/>
      </c>
      <c r="T68" s="25" t="str">
        <f t="shared" si="12"/>
        <v/>
      </c>
      <c r="U68" s="25" t="str">
        <f t="shared" si="13"/>
        <v/>
      </c>
      <c r="V68" s="25" t="str">
        <f>IF(AND(ISNUMBER(O68),U68=1),Table13235424[[#This Row],[Value]],"")</f>
        <v/>
      </c>
    </row>
    <row r="69" spans="1:22" x14ac:dyDescent="0.25">
      <c r="O69" s="4"/>
      <c r="P69" s="5"/>
      <c r="Q69" s="5"/>
    </row>
    <row r="70" spans="1:22" ht="15.75" thickBot="1" x14ac:dyDescent="0.3">
      <c r="O70" s="4"/>
      <c r="P70" s="5"/>
      <c r="Q70" s="5"/>
    </row>
    <row r="71" spans="1:22" ht="15.75" thickBot="1" x14ac:dyDescent="0.3">
      <c r="A71" s="34" t="s">
        <v>31</v>
      </c>
      <c r="C71" s="35" t="e">
        <f>R38</f>
        <v>#N/A</v>
      </c>
      <c r="O71" s="4"/>
      <c r="P71" s="5"/>
      <c r="Q71" s="5"/>
    </row>
    <row r="72" spans="1:22" ht="15.75" thickBot="1" x14ac:dyDescent="0.3">
      <c r="O72" s="4"/>
      <c r="P72" s="5"/>
      <c r="Q72" s="5"/>
    </row>
    <row r="73" spans="1:22" ht="15.75" thickBot="1" x14ac:dyDescent="0.3">
      <c r="A73" s="36" t="s">
        <v>32</v>
      </c>
      <c r="C73" s="37" t="e">
        <f>R42</f>
        <v>#N/A</v>
      </c>
      <c r="O73" s="4"/>
      <c r="P73" s="5"/>
      <c r="Q73" s="5"/>
    </row>
    <row r="74" spans="1:22" x14ac:dyDescent="0.25">
      <c r="O74" s="4"/>
      <c r="P74" s="5"/>
      <c r="Q74" s="5"/>
    </row>
    <row r="75" spans="1:22" x14ac:dyDescent="0.25">
      <c r="O75" s="4"/>
      <c r="P75" s="5"/>
      <c r="Q75" s="5"/>
    </row>
    <row r="76" spans="1:22" x14ac:dyDescent="0.25">
      <c r="O76" s="4"/>
      <c r="P76" s="5"/>
      <c r="Q76" s="5"/>
    </row>
    <row r="77" spans="1:22" x14ac:dyDescent="0.25">
      <c r="O77" s="4"/>
      <c r="P77" s="5"/>
      <c r="Q77" s="5"/>
    </row>
    <row r="78" spans="1:22" x14ac:dyDescent="0.25">
      <c r="O78" s="4"/>
      <c r="P78" s="5"/>
      <c r="Q78" s="5"/>
    </row>
    <row r="79" spans="1:22" x14ac:dyDescent="0.25">
      <c r="O79" s="4"/>
      <c r="P79" s="5"/>
      <c r="Q79" s="5"/>
    </row>
    <row r="80" spans="1:22" x14ac:dyDescent="0.25">
      <c r="O80" s="4"/>
      <c r="P80" s="5"/>
      <c r="Q80" s="5"/>
    </row>
    <row r="81" spans="15:17" x14ac:dyDescent="0.25">
      <c r="O81" s="4"/>
      <c r="P81" s="5"/>
      <c r="Q81" s="5"/>
    </row>
    <row r="82" spans="15:17" x14ac:dyDescent="0.25">
      <c r="O82" s="4"/>
      <c r="P82" s="5"/>
      <c r="Q82" s="5"/>
    </row>
    <row r="83" spans="15:17" x14ac:dyDescent="0.25">
      <c r="O83" s="4"/>
      <c r="P83" s="5"/>
      <c r="Q83" s="5"/>
    </row>
    <row r="84" spans="15:17" x14ac:dyDescent="0.25">
      <c r="O84" s="4"/>
      <c r="P84" s="5"/>
      <c r="Q84" s="5"/>
    </row>
    <row r="85" spans="15:17" x14ac:dyDescent="0.25">
      <c r="O85" s="4"/>
      <c r="P85" s="5"/>
      <c r="Q85" s="5"/>
    </row>
    <row r="86" spans="15:17" x14ac:dyDescent="0.25">
      <c r="O86" s="4"/>
      <c r="P86" s="5"/>
      <c r="Q86" s="5"/>
    </row>
    <row r="87" spans="15:17" x14ac:dyDescent="0.25">
      <c r="O87" s="4"/>
      <c r="P87" s="5"/>
      <c r="Q87" s="5"/>
    </row>
    <row r="88" spans="15:17" x14ac:dyDescent="0.25">
      <c r="O88" s="4"/>
      <c r="P88" s="5"/>
      <c r="Q88" s="5"/>
    </row>
    <row r="89" spans="15:17" x14ac:dyDescent="0.25">
      <c r="O89" s="4"/>
      <c r="P89" s="5"/>
      <c r="Q89" s="5"/>
    </row>
    <row r="90" spans="15:17" x14ac:dyDescent="0.25">
      <c r="O90" s="4"/>
      <c r="P90" s="5"/>
      <c r="Q90" s="5"/>
    </row>
    <row r="91" spans="15:17" x14ac:dyDescent="0.25">
      <c r="O91" s="4"/>
      <c r="P91" s="5"/>
      <c r="Q91" s="5"/>
    </row>
    <row r="92" spans="15:17" x14ac:dyDescent="0.25">
      <c r="O92" s="4"/>
      <c r="P92" s="5"/>
      <c r="Q92" s="5"/>
    </row>
    <row r="93" spans="15:17" x14ac:dyDescent="0.25">
      <c r="O93" s="4"/>
      <c r="P93" s="5"/>
      <c r="Q93" s="5"/>
    </row>
    <row r="94" spans="15:17" x14ac:dyDescent="0.25">
      <c r="O94" s="4"/>
      <c r="P94" s="5"/>
      <c r="Q94" s="5"/>
    </row>
    <row r="95" spans="15:17" x14ac:dyDescent="0.25">
      <c r="O95" s="4"/>
      <c r="P95" s="5"/>
      <c r="Q95" s="5"/>
    </row>
    <row r="96" spans="15:17" x14ac:dyDescent="0.25">
      <c r="O96" s="4"/>
      <c r="P96" s="5"/>
      <c r="Q96" s="5"/>
    </row>
    <row r="97" spans="15:17" x14ac:dyDescent="0.25">
      <c r="O97" s="4"/>
      <c r="P97" s="5"/>
      <c r="Q97" s="5"/>
    </row>
    <row r="98" spans="15:17" x14ac:dyDescent="0.25">
      <c r="O98" s="4"/>
      <c r="P98" s="5"/>
      <c r="Q98" s="5"/>
    </row>
    <row r="99" spans="15:17" x14ac:dyDescent="0.25">
      <c r="O99" s="4"/>
      <c r="P99" s="5"/>
      <c r="Q99" s="5"/>
    </row>
    <row r="100" spans="15:17" x14ac:dyDescent="0.25">
      <c r="O100" s="4"/>
      <c r="P100" s="5"/>
      <c r="Q100" s="5"/>
    </row>
    <row r="101" spans="15:17" x14ac:dyDescent="0.25">
      <c r="O101" s="4"/>
      <c r="P101" s="5"/>
      <c r="Q101" s="5"/>
    </row>
    <row r="102" spans="15:17" x14ac:dyDescent="0.25">
      <c r="O102" s="4"/>
      <c r="P102" s="5"/>
      <c r="Q102" s="5"/>
    </row>
    <row r="103" spans="15:17" x14ac:dyDescent="0.25">
      <c r="O103" s="4"/>
      <c r="P103" s="5"/>
      <c r="Q103" s="5"/>
    </row>
    <row r="104" spans="15:17" x14ac:dyDescent="0.25">
      <c r="O104" s="4"/>
      <c r="P104" s="5"/>
      <c r="Q104" s="5"/>
    </row>
    <row r="105" spans="15:17" x14ac:dyDescent="0.25">
      <c r="O105" s="4"/>
      <c r="P105" s="5"/>
      <c r="Q105" s="5"/>
    </row>
    <row r="106" spans="15:17" x14ac:dyDescent="0.25">
      <c r="O106" s="4"/>
      <c r="P106" s="5"/>
      <c r="Q106" s="5"/>
    </row>
    <row r="107" spans="15:17" x14ac:dyDescent="0.25">
      <c r="O107" s="4"/>
      <c r="P107" s="5"/>
      <c r="Q107" s="5"/>
    </row>
    <row r="108" spans="15:17" x14ac:dyDescent="0.25">
      <c r="O108" s="4"/>
      <c r="P108" s="5"/>
      <c r="Q108" s="5"/>
    </row>
    <row r="109" spans="15:17" x14ac:dyDescent="0.25">
      <c r="O109" s="4"/>
      <c r="P109" s="5"/>
      <c r="Q109" s="5"/>
    </row>
    <row r="110" spans="15:17" x14ac:dyDescent="0.25">
      <c r="O110" s="4"/>
      <c r="P110" s="5"/>
      <c r="Q110" s="5"/>
    </row>
    <row r="111" spans="15:17" x14ac:dyDescent="0.25">
      <c r="O111" s="4"/>
      <c r="P111" s="5"/>
      <c r="Q111" s="5"/>
    </row>
    <row r="112" spans="15:17" x14ac:dyDescent="0.25">
      <c r="O112" s="4"/>
      <c r="P112" s="5"/>
      <c r="Q112" s="5"/>
    </row>
    <row r="113" spans="15:17" x14ac:dyDescent="0.25">
      <c r="O113" s="4"/>
      <c r="P113" s="5"/>
      <c r="Q113" s="5"/>
    </row>
    <row r="114" spans="15:17" x14ac:dyDescent="0.25">
      <c r="O114" s="4"/>
      <c r="P114" s="5"/>
      <c r="Q114" s="5"/>
    </row>
    <row r="115" spans="15:17" x14ac:dyDescent="0.25">
      <c r="O115" s="4"/>
      <c r="P115" s="5"/>
      <c r="Q115" s="5"/>
    </row>
    <row r="116" spans="15:17" x14ac:dyDescent="0.25">
      <c r="O116" s="4"/>
      <c r="P116" s="5"/>
      <c r="Q116" s="5"/>
    </row>
    <row r="117" spans="15:17" x14ac:dyDescent="0.25">
      <c r="O117" s="4"/>
      <c r="P117" s="5"/>
      <c r="Q117" s="5"/>
    </row>
    <row r="118" spans="15:17" x14ac:dyDescent="0.25">
      <c r="O118" s="4"/>
      <c r="P118" s="5"/>
      <c r="Q118" s="5"/>
    </row>
    <row r="119" spans="15:17" x14ac:dyDescent="0.25">
      <c r="O119" s="4"/>
      <c r="P119" s="5"/>
      <c r="Q119" s="5"/>
    </row>
    <row r="120" spans="15:17" x14ac:dyDescent="0.25">
      <c r="O120" s="4"/>
      <c r="P120" s="5"/>
      <c r="Q120" s="5"/>
    </row>
    <row r="121" spans="15:17" x14ac:dyDescent="0.25">
      <c r="O121" s="4"/>
      <c r="P121" s="5"/>
      <c r="Q121" s="5"/>
    </row>
    <row r="122" spans="15:17" x14ac:dyDescent="0.25">
      <c r="O122" s="4"/>
      <c r="P122" s="5"/>
      <c r="Q122" s="5"/>
    </row>
    <row r="123" spans="15:17" x14ac:dyDescent="0.25">
      <c r="O123" s="4"/>
      <c r="P123" s="5"/>
      <c r="Q123" s="5"/>
    </row>
    <row r="124" spans="15:17" x14ac:dyDescent="0.25">
      <c r="O124" s="4"/>
      <c r="P124" s="5"/>
      <c r="Q124" s="5"/>
    </row>
    <row r="125" spans="15:17" x14ac:dyDescent="0.25">
      <c r="O125" s="4"/>
      <c r="P125" s="5"/>
      <c r="Q125" s="5"/>
    </row>
    <row r="126" spans="15:17" x14ac:dyDescent="0.25">
      <c r="O126" s="4"/>
      <c r="P126" s="5"/>
      <c r="Q126" s="5"/>
    </row>
    <row r="127" spans="15:17" x14ac:dyDescent="0.25">
      <c r="O127" s="4"/>
      <c r="P127" s="5"/>
      <c r="Q127" s="5"/>
    </row>
    <row r="128" spans="15:17" x14ac:dyDescent="0.25">
      <c r="O128" s="4"/>
      <c r="P128" s="5"/>
      <c r="Q128" s="5"/>
    </row>
    <row r="129" spans="15:17" x14ac:dyDescent="0.25">
      <c r="O129" s="4"/>
      <c r="P129" s="5"/>
      <c r="Q129" s="5"/>
    </row>
    <row r="130" spans="15:17" x14ac:dyDescent="0.25">
      <c r="O130" s="4"/>
      <c r="P130" s="5"/>
      <c r="Q130" s="5"/>
    </row>
    <row r="131" spans="15:17" x14ac:dyDescent="0.25">
      <c r="O131" s="4"/>
      <c r="P131" s="5"/>
      <c r="Q131" s="5"/>
    </row>
    <row r="132" spans="15:17" x14ac:dyDescent="0.25">
      <c r="O132" s="4"/>
      <c r="P132" s="5"/>
      <c r="Q132" s="5"/>
    </row>
    <row r="133" spans="15:17" x14ac:dyDescent="0.25">
      <c r="O133" s="4"/>
      <c r="P133" s="5"/>
      <c r="Q133" s="5"/>
    </row>
    <row r="134" spans="15:17" x14ac:dyDescent="0.25">
      <c r="O134" s="4"/>
      <c r="P134" s="5"/>
      <c r="Q134" s="5"/>
    </row>
    <row r="135" spans="15:17" x14ac:dyDescent="0.25">
      <c r="O135" s="4"/>
      <c r="P135" s="5"/>
      <c r="Q135" s="5"/>
    </row>
    <row r="136" spans="15:17" x14ac:dyDescent="0.25">
      <c r="O136" s="4"/>
      <c r="P136" s="5"/>
      <c r="Q136" s="5"/>
    </row>
    <row r="137" spans="15:17" x14ac:dyDescent="0.25">
      <c r="O137" s="4"/>
      <c r="P137" s="5"/>
      <c r="Q137" s="5"/>
    </row>
    <row r="138" spans="15:17" x14ac:dyDescent="0.25">
      <c r="O138" s="4"/>
      <c r="P138" s="5"/>
      <c r="Q138" s="5"/>
    </row>
    <row r="139" spans="15:17" x14ac:dyDescent="0.25">
      <c r="O139" s="4"/>
      <c r="P139" s="5"/>
      <c r="Q139" s="5"/>
    </row>
    <row r="140" spans="15:17" x14ac:dyDescent="0.25">
      <c r="O140" s="4"/>
      <c r="P140" s="5"/>
      <c r="Q140" s="5"/>
    </row>
    <row r="141" spans="15:17" x14ac:dyDescent="0.25">
      <c r="O141" s="4"/>
      <c r="P141" s="5"/>
      <c r="Q141" s="5"/>
    </row>
    <row r="142" spans="15:17" x14ac:dyDescent="0.25">
      <c r="O142" s="4"/>
      <c r="P142" s="5"/>
      <c r="Q142" s="5"/>
    </row>
    <row r="143" spans="15:17" x14ac:dyDescent="0.25">
      <c r="O143" s="4"/>
      <c r="P143" s="5"/>
      <c r="Q143" s="5"/>
    </row>
    <row r="144" spans="15:17" x14ac:dyDescent="0.25">
      <c r="O144" s="4"/>
      <c r="P144" s="5"/>
      <c r="Q144" s="5"/>
    </row>
    <row r="145" spans="15:17" x14ac:dyDescent="0.25">
      <c r="O145" s="4"/>
      <c r="P145" s="5"/>
      <c r="Q145" s="5"/>
    </row>
    <row r="146" spans="15:17" x14ac:dyDescent="0.25">
      <c r="O146" s="4"/>
      <c r="P146" s="5"/>
      <c r="Q146" s="5"/>
    </row>
  </sheetData>
  <sheetProtection password="C4C6" sheet="1" objects="1" scenarios="1" selectLockedCells="1"/>
  <mergeCells count="3">
    <mergeCell ref="A1:B1"/>
    <mergeCell ref="A17:B17"/>
    <mergeCell ref="D17:E17"/>
  </mergeCells>
  <pageMargins left="0.75" right="0.75" top="1" bottom="1" header="0.5" footer="0.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8"/>
  <sheetViews>
    <sheetView tabSelected="1" zoomScale="68" zoomScaleNormal="68" zoomScalePageLayoutView="75" workbookViewId="0">
      <selection activeCell="H218" sqref="H218"/>
    </sheetView>
  </sheetViews>
  <sheetFormatPr baseColWidth="10" defaultColWidth="11.42578125" defaultRowHeight="15" x14ac:dyDescent="0.25"/>
  <cols>
    <col min="1" max="1" width="25.5703125" style="51" customWidth="1"/>
    <col min="2" max="2" width="33.42578125" style="51" customWidth="1"/>
    <col min="3" max="3" width="15.42578125" style="51" bestFit="1" customWidth="1"/>
    <col min="4" max="4" width="12" style="51" bestFit="1" customWidth="1"/>
    <col min="5" max="5" width="12.140625" style="51" bestFit="1" customWidth="1"/>
    <col min="6" max="6" width="17.140625" style="51" bestFit="1" customWidth="1"/>
    <col min="7" max="7" width="22.85546875" style="51" customWidth="1"/>
    <col min="8" max="8" width="21.42578125" style="51" customWidth="1"/>
    <col min="9" max="9" width="13.140625" style="51" customWidth="1"/>
    <col min="10" max="10" width="12" style="51" customWidth="1"/>
    <col min="11" max="15" width="11.42578125" style="51"/>
    <col min="16" max="17" width="17.140625" style="51" customWidth="1"/>
    <col min="18" max="18" width="13.42578125" style="51" bestFit="1" customWidth="1"/>
    <col min="19" max="16384" width="11.42578125" style="51"/>
  </cols>
  <sheetData>
    <row r="1" spans="1:2" ht="15.75" x14ac:dyDescent="0.25">
      <c r="A1" s="86" t="s">
        <v>47</v>
      </c>
      <c r="B1" s="86"/>
    </row>
    <row r="2" spans="1:2" ht="63" x14ac:dyDescent="0.25">
      <c r="A2" s="52" t="s">
        <v>16</v>
      </c>
      <c r="B2" s="39"/>
    </row>
    <row r="3" spans="1:2" ht="63" x14ac:dyDescent="0.25">
      <c r="A3" s="52" t="s">
        <v>17</v>
      </c>
      <c r="B3" s="47"/>
    </row>
    <row r="4" spans="1:2" ht="47.25" x14ac:dyDescent="0.25">
      <c r="A4" s="52" t="s">
        <v>18</v>
      </c>
      <c r="B4" s="47"/>
    </row>
    <row r="5" spans="1:2" ht="63" x14ac:dyDescent="0.25">
      <c r="A5" s="52" t="s">
        <v>19</v>
      </c>
      <c r="B5" s="53">
        <f>(B2*B3)/100</f>
        <v>0</v>
      </c>
    </row>
    <row r="6" spans="1:2" ht="31.5" x14ac:dyDescent="0.25">
      <c r="A6" s="54" t="s">
        <v>7</v>
      </c>
      <c r="B6" s="55">
        <v>20</v>
      </c>
    </row>
    <row r="7" spans="1:2" ht="31.5" x14ac:dyDescent="0.25">
      <c r="A7" s="54" t="s">
        <v>8</v>
      </c>
      <c r="B7" s="55">
        <v>0.05</v>
      </c>
    </row>
    <row r="8" spans="1:2" ht="47.25" x14ac:dyDescent="0.25">
      <c r="A8" s="54" t="s">
        <v>9</v>
      </c>
      <c r="B8" s="55">
        <v>370</v>
      </c>
    </row>
    <row r="9" spans="1:2" ht="15.75" x14ac:dyDescent="0.25">
      <c r="A9" s="56"/>
      <c r="B9" s="56"/>
    </row>
    <row r="10" spans="1:2" ht="31.5" x14ac:dyDescent="0.25">
      <c r="A10" s="54" t="s">
        <v>13</v>
      </c>
      <c r="B10" s="57">
        <f>1-(1-B7)^(1/(B6-1))</f>
        <v>2.6960063028712566E-3</v>
      </c>
    </row>
    <row r="11" spans="1:2" ht="31.5" x14ac:dyDescent="0.25">
      <c r="A11" s="54" t="s">
        <v>0</v>
      </c>
      <c r="B11" s="57">
        <f>NORMSINV($B$10/2)</f>
        <v>-3.0004278342529251</v>
      </c>
    </row>
    <row r="12" spans="1:2" ht="31.5" x14ac:dyDescent="0.25">
      <c r="A12" s="54" t="s">
        <v>1</v>
      </c>
      <c r="B12" s="57">
        <f>NORMSINV(1-$B$10/2)</f>
        <v>3.0004278342529132</v>
      </c>
    </row>
    <row r="13" spans="1:2" ht="15.75" x14ac:dyDescent="0.25">
      <c r="A13" s="58"/>
      <c r="B13" s="59"/>
    </row>
    <row r="14" spans="1:2" ht="15.75" x14ac:dyDescent="0.25">
      <c r="A14" s="52" t="s">
        <v>20</v>
      </c>
      <c r="B14" s="7"/>
    </row>
    <row r="16" spans="1:2" ht="15.75" thickBot="1" x14ac:dyDescent="0.3"/>
    <row r="17" spans="1:23" ht="57.75" customHeight="1" thickBot="1" x14ac:dyDescent="0.3">
      <c r="A17" s="82"/>
      <c r="B17" s="83"/>
      <c r="D17" s="87" t="s">
        <v>21</v>
      </c>
      <c r="E17" s="88"/>
    </row>
    <row r="18" spans="1:23" ht="63" x14ac:dyDescent="0.25">
      <c r="A18" s="60" t="s">
        <v>22</v>
      </c>
      <c r="B18" s="61" t="s">
        <v>23</v>
      </c>
      <c r="C18" s="62" t="s">
        <v>24</v>
      </c>
      <c r="D18" s="63" t="s">
        <v>25</v>
      </c>
      <c r="E18" s="63" t="s">
        <v>26</v>
      </c>
      <c r="F18" s="53" t="s">
        <v>27</v>
      </c>
      <c r="G18" s="64" t="s">
        <v>28</v>
      </c>
      <c r="H18" s="65" t="s">
        <v>29</v>
      </c>
      <c r="I18" s="66"/>
      <c r="J18" s="67" t="s">
        <v>5</v>
      </c>
      <c r="K18" s="67" t="s">
        <v>10</v>
      </c>
      <c r="L18" s="67" t="s">
        <v>6</v>
      </c>
      <c r="M18" s="67" t="s">
        <v>3</v>
      </c>
      <c r="N18" s="67" t="s">
        <v>4</v>
      </c>
      <c r="O18" s="68" t="s">
        <v>2</v>
      </c>
      <c r="P18" s="68" t="s">
        <v>11</v>
      </c>
      <c r="Q18" s="68" t="s">
        <v>12</v>
      </c>
      <c r="R18" s="68" t="s">
        <v>10</v>
      </c>
      <c r="S18" s="69"/>
      <c r="T18" s="69"/>
      <c r="U18" s="67" t="s">
        <v>14</v>
      </c>
      <c r="V18" s="67" t="s">
        <v>15</v>
      </c>
    </row>
    <row r="19" spans="1:23" ht="15.75" x14ac:dyDescent="0.25">
      <c r="A19" s="22"/>
      <c r="B19" s="40"/>
      <c r="C19" s="46"/>
      <c r="D19" s="79"/>
      <c r="E19" s="79"/>
      <c r="F19" s="70" t="str">
        <f>IF(AND(D19="",E19=""),"",IF(OR(AND(D19&lt;&gt;"",E19=""),AND(D19="",E19&lt;&gt;"")),"Fill the number twice",IF(AND(D19&lt;&gt;"",E19&lt;&gt;"",D19=E19),E19,"Error in entry")))</f>
        <v/>
      </c>
      <c r="G19" s="71" t="str">
        <f>IF(F19="","",IF(OR(F19&gt;$Q$19,F19&lt;$P$19),"***ALARM***",""))</f>
        <v/>
      </c>
      <c r="H19" s="26"/>
      <c r="I19" s="72" t="str">
        <f>IF(OR(OR(D19="",E19=""),AND(D19&lt;&gt;"",E19&lt;&gt;"",AND(ISNUMBER(D19),ISNUMBER(E19)))),"","Need to enter a number")</f>
        <v/>
      </c>
      <c r="J19" s="69" t="e">
        <f>B5^2/(B5^2+B4^2)</f>
        <v>#DIV/0!</v>
      </c>
      <c r="K19" s="69" t="str">
        <f>IF(ISNUMBER(F19),J19*F19+(1-J19)*B3,"")</f>
        <v/>
      </c>
      <c r="L19" s="69" t="e">
        <f>J19*$B$4^2</f>
        <v>#DIV/0!</v>
      </c>
      <c r="M19" s="69"/>
      <c r="N19" s="69">
        <f>$B$4^2+$B$5^2</f>
        <v>0</v>
      </c>
      <c r="O19" s="73" t="e">
        <f t="shared" ref="O19:O67" si="0">IF(ISNUMBER(F19),F19,NA())</f>
        <v>#N/A</v>
      </c>
      <c r="P19" s="74">
        <f>$B$3+$B$11*SQRT($N$19)</f>
        <v>0</v>
      </c>
      <c r="Q19" s="74">
        <f>$B$3+$B$12*SQRT($N$19)</f>
        <v>0</v>
      </c>
      <c r="R19" s="74" t="e">
        <f>IF(ISNUMBER(Table13235425723[[#This Row],[Value]]),K19,NA())</f>
        <v>#N/A</v>
      </c>
      <c r="S19" s="75"/>
      <c r="T19" s="75"/>
      <c r="U19" s="75"/>
      <c r="V19" s="75"/>
      <c r="W19" s="75"/>
    </row>
    <row r="20" spans="1:23" ht="15.75" x14ac:dyDescent="0.25">
      <c r="A20" s="22"/>
      <c r="B20" s="40"/>
      <c r="C20" s="46"/>
      <c r="D20" s="80"/>
      <c r="E20" s="80"/>
      <c r="F20" s="70" t="str">
        <f>IF(AND(D20="",E20=""),"",IF(OR(AND(D20&lt;&gt;"",E20=""),AND(D20="",E20&lt;&gt;"")),"Fill the number twice",IF(AND(D20&lt;&gt;"",E20&lt;&gt;"",D20=E20),E20,"Error in entry")))</f>
        <v/>
      </c>
      <c r="G20" s="76" t="str">
        <f>IF(OR(S20="",T20=""),"",IF(OR(F20&lt;S20,F20&gt;T20),"*** ALARM ***",""))</f>
        <v/>
      </c>
      <c r="H20" s="26"/>
      <c r="I20" s="72" t="str">
        <f>IF(OR(OR(D20="",E20=""),AND(D20&lt;&gt;"",E20&lt;&gt;"",AND(ISNUMBER(D20),ISNUMBER(E20)))),"","Need to enter a number")</f>
        <v/>
      </c>
      <c r="J20" s="69" t="str">
        <f>IF(ISNUMBER(F20),L19/(L19+$B$4^2),"")</f>
        <v/>
      </c>
      <c r="K20" s="69" t="str">
        <f>IF(ISNUMBER(F20),J20*F20+(1-J20)*K19,"")</f>
        <v/>
      </c>
      <c r="L20" s="69" t="str">
        <f>IF(ISNUMBER(F20),J20*$B$4^2,"")</f>
        <v/>
      </c>
      <c r="M20" s="69" t="str">
        <f>IF(ISNUMBER(F20),K19,"")</f>
        <v/>
      </c>
      <c r="N20" s="69" t="str">
        <f>IF(ISNUMBER(F20),L19+$B$4^2,"")</f>
        <v/>
      </c>
      <c r="O20" s="73" t="e">
        <f t="shared" ref="O20:O29" si="1">IF(ISNUMBER(F20),F20,NA())</f>
        <v>#N/A</v>
      </c>
      <c r="P20" s="74" t="e">
        <f t="shared" ref="P20:P29" si="2">IF(ISNUMBER(O20),M20+$B$11*SQRT(N20),NA())</f>
        <v>#N/A</v>
      </c>
      <c r="Q20" s="74" t="e">
        <f t="shared" ref="Q20:Q29" si="3">IF(ISNUMBER(O20),M20+$B$12*SQRT(N20),NA())</f>
        <v>#N/A</v>
      </c>
      <c r="R20" s="74" t="e">
        <f>IF(ISNUMBER(Table13235425723[[#This Row],[Value]]),K20,NA())</f>
        <v>#N/A</v>
      </c>
      <c r="S20" s="69" t="str">
        <f>IF(ISNUMBER(O20),M20+$B$11*SQRT(N20),"")</f>
        <v/>
      </c>
      <c r="T20" s="69" t="str">
        <f>IF(ISNUMBER(O20),M20+$B$12*SQRT(N20),"")</f>
        <v/>
      </c>
      <c r="U20" s="69" t="str">
        <f>IF(OR(S20="",T20=""),"",IF(OR(F20&lt;S20,F20&gt;T20),0,1))</f>
        <v/>
      </c>
      <c r="V20" s="69" t="str">
        <f>IF(AND(ISNUMBER(O20),U20=1),Table13235425723[[#This Row],[Value]],"")</f>
        <v/>
      </c>
      <c r="W20" s="75"/>
    </row>
    <row r="21" spans="1:23" ht="15.75" x14ac:dyDescent="0.25">
      <c r="A21" s="22"/>
      <c r="B21" s="40"/>
      <c r="C21" s="46"/>
      <c r="D21" s="80"/>
      <c r="E21" s="80"/>
      <c r="F21" s="70" t="str">
        <f t="shared" ref="F21:F68" si="4">IF(AND(D21="",E21=""),"",IF(OR(AND(D21&lt;&gt;"",E21=""),AND(D21="",E21&lt;&gt;"")),"Fill the number twice",IF(AND(D21&lt;&gt;"",E21&lt;&gt;"",D21=E21),E21,"Error in entry")))</f>
        <v/>
      </c>
      <c r="G21" s="76" t="str">
        <f t="shared" ref="G21:G68" si="5">IF(OR(S21="",T21=""),"",IF(OR(F21&lt;S21,F21&gt;T21),"*** ALARM ***",""))</f>
        <v/>
      </c>
      <c r="H21" s="26"/>
      <c r="I21" s="72" t="str">
        <f t="shared" ref="I21:I68" si="6">IF(OR(OR(D21="",E21=""),AND(D21&lt;&gt;"",E21&lt;&gt;"",AND(ISNUMBER(D21),ISNUMBER(E21)))),"","Need to enter a number")</f>
        <v/>
      </c>
      <c r="J21" s="69" t="str">
        <f t="shared" ref="J21:J68" si="7">IF(ISNUMBER(F21),L20/(L20+$B$4^2),"")</f>
        <v/>
      </c>
      <c r="K21" s="69" t="str">
        <f t="shared" ref="K21:K68" si="8">IF(ISNUMBER(F21),J21*F21+(1-J21)*K20,"")</f>
        <v/>
      </c>
      <c r="L21" s="69" t="str">
        <f t="shared" ref="L21:L68" si="9">IF(ISNUMBER(F21),J21*$B$4^2,"")</f>
        <v/>
      </c>
      <c r="M21" s="69" t="str">
        <f t="shared" ref="M21:M68" si="10">IF(ISNUMBER(F21),K20,"")</f>
        <v/>
      </c>
      <c r="N21" s="69" t="str">
        <f t="shared" ref="N21:N68" si="11">IF(ISNUMBER(F21),L20+$B$4^2,"")</f>
        <v/>
      </c>
      <c r="O21" s="73" t="e">
        <f t="shared" si="1"/>
        <v>#N/A</v>
      </c>
      <c r="P21" s="74" t="e">
        <f t="shared" si="2"/>
        <v>#N/A</v>
      </c>
      <c r="Q21" s="74" t="e">
        <f t="shared" si="3"/>
        <v>#N/A</v>
      </c>
      <c r="R21" s="74" t="e">
        <f>IF(ISNUMBER(Table13235425723[[#This Row],[Value]]),K21,NA())</f>
        <v>#N/A</v>
      </c>
      <c r="S21" s="69" t="str">
        <f t="shared" ref="S21:S67" si="12">IF(ISNUMBER(O21),M21+$B$11*SQRT(N21),"")</f>
        <v/>
      </c>
      <c r="T21" s="69" t="str">
        <f t="shared" ref="T21:T67" si="13">IF(ISNUMBER(O21),M21+$B$12*SQRT(N21),"")</f>
        <v/>
      </c>
      <c r="U21" s="69" t="str">
        <f t="shared" ref="U21:U68" si="14">IF(OR(S21="",T21=""),"",IF(OR(F21&lt;S21,F21&gt;T21),0,1))</f>
        <v/>
      </c>
      <c r="V21" s="69" t="str">
        <f>IF(AND(ISNUMBER(O21),U21=1),Table13235425723[[#This Row],[Value]],"")</f>
        <v/>
      </c>
      <c r="W21" s="75"/>
    </row>
    <row r="22" spans="1:23" ht="15.75" x14ac:dyDescent="0.25">
      <c r="A22" s="22"/>
      <c r="B22" s="40"/>
      <c r="C22" s="46"/>
      <c r="D22" s="80"/>
      <c r="E22" s="80"/>
      <c r="F22" s="70" t="str">
        <f t="shared" si="4"/>
        <v/>
      </c>
      <c r="G22" s="76" t="str">
        <f t="shared" si="5"/>
        <v/>
      </c>
      <c r="H22" s="26"/>
      <c r="I22" s="72" t="str">
        <f t="shared" si="6"/>
        <v/>
      </c>
      <c r="J22" s="69" t="str">
        <f t="shared" si="7"/>
        <v/>
      </c>
      <c r="K22" s="69" t="str">
        <f t="shared" si="8"/>
        <v/>
      </c>
      <c r="L22" s="69" t="str">
        <f t="shared" si="9"/>
        <v/>
      </c>
      <c r="M22" s="69" t="str">
        <f t="shared" si="10"/>
        <v/>
      </c>
      <c r="N22" s="69" t="str">
        <f t="shared" si="11"/>
        <v/>
      </c>
      <c r="O22" s="73" t="e">
        <f t="shared" si="1"/>
        <v>#N/A</v>
      </c>
      <c r="P22" s="74" t="e">
        <f t="shared" si="2"/>
        <v>#N/A</v>
      </c>
      <c r="Q22" s="74" t="e">
        <f t="shared" si="3"/>
        <v>#N/A</v>
      </c>
      <c r="R22" s="74" t="e">
        <f>IF(ISNUMBER(Table13235425723[[#This Row],[Value]]),K22,NA())</f>
        <v>#N/A</v>
      </c>
      <c r="S22" s="69" t="str">
        <f t="shared" si="12"/>
        <v/>
      </c>
      <c r="T22" s="69" t="str">
        <f t="shared" si="13"/>
        <v/>
      </c>
      <c r="U22" s="69" t="str">
        <f t="shared" si="14"/>
        <v/>
      </c>
      <c r="V22" s="69" t="str">
        <f>IF(AND(ISNUMBER(O22),U22=1),Table13235425723[[#This Row],[Value]],"")</f>
        <v/>
      </c>
      <c r="W22" s="75"/>
    </row>
    <row r="23" spans="1:23" ht="15.75" x14ac:dyDescent="0.25">
      <c r="A23" s="22"/>
      <c r="B23" s="40"/>
      <c r="C23" s="46"/>
      <c r="D23" s="80"/>
      <c r="E23" s="80"/>
      <c r="F23" s="70" t="str">
        <f t="shared" si="4"/>
        <v/>
      </c>
      <c r="G23" s="76" t="str">
        <f t="shared" si="5"/>
        <v/>
      </c>
      <c r="H23" s="26"/>
      <c r="I23" s="72" t="str">
        <f t="shared" si="6"/>
        <v/>
      </c>
      <c r="J23" s="69" t="str">
        <f t="shared" si="7"/>
        <v/>
      </c>
      <c r="K23" s="69" t="str">
        <f t="shared" si="8"/>
        <v/>
      </c>
      <c r="L23" s="69" t="str">
        <f t="shared" si="9"/>
        <v/>
      </c>
      <c r="M23" s="69" t="str">
        <f t="shared" si="10"/>
        <v/>
      </c>
      <c r="N23" s="69" t="str">
        <f t="shared" si="11"/>
        <v/>
      </c>
      <c r="O23" s="73" t="e">
        <f t="shared" si="1"/>
        <v>#N/A</v>
      </c>
      <c r="P23" s="74" t="e">
        <f t="shared" si="2"/>
        <v>#N/A</v>
      </c>
      <c r="Q23" s="74" t="e">
        <f t="shared" si="3"/>
        <v>#N/A</v>
      </c>
      <c r="R23" s="74" t="e">
        <f>IF(ISNUMBER(Table13235425723[[#This Row],[Value]]),K23,NA())</f>
        <v>#N/A</v>
      </c>
      <c r="S23" s="69" t="str">
        <f t="shared" si="12"/>
        <v/>
      </c>
      <c r="T23" s="69" t="str">
        <f t="shared" si="13"/>
        <v/>
      </c>
      <c r="U23" s="69" t="str">
        <f t="shared" si="14"/>
        <v/>
      </c>
      <c r="V23" s="69" t="str">
        <f>IF(AND(ISNUMBER(O23),U23=1),Table13235425723[[#This Row],[Value]],"")</f>
        <v/>
      </c>
      <c r="W23" s="75"/>
    </row>
    <row r="24" spans="1:23" ht="15.75" x14ac:dyDescent="0.25">
      <c r="A24" s="22"/>
      <c r="B24" s="40"/>
      <c r="C24" s="46"/>
      <c r="D24" s="79"/>
      <c r="E24" s="79"/>
      <c r="F24" s="70" t="str">
        <f t="shared" si="4"/>
        <v/>
      </c>
      <c r="G24" s="76" t="str">
        <f t="shared" si="5"/>
        <v/>
      </c>
      <c r="H24" s="26"/>
      <c r="I24" s="72" t="str">
        <f t="shared" si="6"/>
        <v/>
      </c>
      <c r="J24" s="69" t="str">
        <f t="shared" si="7"/>
        <v/>
      </c>
      <c r="K24" s="69" t="str">
        <f t="shared" si="8"/>
        <v/>
      </c>
      <c r="L24" s="69" t="str">
        <f t="shared" si="9"/>
        <v/>
      </c>
      <c r="M24" s="69" t="str">
        <f t="shared" si="10"/>
        <v/>
      </c>
      <c r="N24" s="69" t="str">
        <f t="shared" si="11"/>
        <v/>
      </c>
      <c r="O24" s="73" t="e">
        <f t="shared" si="1"/>
        <v>#N/A</v>
      </c>
      <c r="P24" s="74" t="e">
        <f t="shared" si="2"/>
        <v>#N/A</v>
      </c>
      <c r="Q24" s="74" t="e">
        <f t="shared" si="3"/>
        <v>#N/A</v>
      </c>
      <c r="R24" s="74" t="e">
        <f>IF(ISNUMBER(Table13235425723[[#This Row],[Value]]),K24,NA())</f>
        <v>#N/A</v>
      </c>
      <c r="S24" s="69" t="str">
        <f t="shared" si="12"/>
        <v/>
      </c>
      <c r="T24" s="69" t="str">
        <f t="shared" si="13"/>
        <v/>
      </c>
      <c r="U24" s="69" t="str">
        <f t="shared" si="14"/>
        <v/>
      </c>
      <c r="V24" s="69" t="str">
        <f>IF(AND(ISNUMBER(O24),U24=1),Table13235425723[[#This Row],[Value]],"")</f>
        <v/>
      </c>
      <c r="W24" s="75"/>
    </row>
    <row r="25" spans="1:23" ht="15.75" x14ac:dyDescent="0.25">
      <c r="A25" s="22"/>
      <c r="B25" s="43"/>
      <c r="C25" s="46"/>
      <c r="D25" s="80"/>
      <c r="E25" s="80"/>
      <c r="F25" s="70" t="str">
        <f t="shared" si="4"/>
        <v/>
      </c>
      <c r="G25" s="76" t="str">
        <f t="shared" si="5"/>
        <v/>
      </c>
      <c r="H25" s="26"/>
      <c r="I25" s="72" t="str">
        <f t="shared" si="6"/>
        <v/>
      </c>
      <c r="J25" s="69" t="str">
        <f t="shared" si="7"/>
        <v/>
      </c>
      <c r="K25" s="69" t="str">
        <f t="shared" si="8"/>
        <v/>
      </c>
      <c r="L25" s="69" t="str">
        <f t="shared" si="9"/>
        <v/>
      </c>
      <c r="M25" s="69" t="str">
        <f t="shared" si="10"/>
        <v/>
      </c>
      <c r="N25" s="69" t="str">
        <f t="shared" si="11"/>
        <v/>
      </c>
      <c r="O25" s="73" t="e">
        <f t="shared" si="1"/>
        <v>#N/A</v>
      </c>
      <c r="P25" s="74" t="e">
        <f t="shared" si="2"/>
        <v>#N/A</v>
      </c>
      <c r="Q25" s="74" t="e">
        <f t="shared" si="3"/>
        <v>#N/A</v>
      </c>
      <c r="R25" s="74" t="e">
        <f>IF(ISNUMBER(Table13235425723[[#This Row],[Value]]),K25,NA())</f>
        <v>#N/A</v>
      </c>
      <c r="S25" s="69" t="str">
        <f t="shared" si="12"/>
        <v/>
      </c>
      <c r="T25" s="69" t="str">
        <f t="shared" si="13"/>
        <v/>
      </c>
      <c r="U25" s="69" t="str">
        <f t="shared" si="14"/>
        <v/>
      </c>
      <c r="V25" s="69" t="str">
        <f>IF(AND(ISNUMBER(O25),U25=1),Table13235425723[[#This Row],[Value]],"")</f>
        <v/>
      </c>
      <c r="W25" s="75"/>
    </row>
    <row r="26" spans="1:23" ht="15.75" x14ac:dyDescent="0.25">
      <c r="A26" s="22"/>
      <c r="B26" s="40"/>
      <c r="C26" s="46"/>
      <c r="D26" s="80"/>
      <c r="E26" s="80"/>
      <c r="F26" s="70" t="str">
        <f t="shared" si="4"/>
        <v/>
      </c>
      <c r="G26" s="76" t="str">
        <f t="shared" si="5"/>
        <v/>
      </c>
      <c r="H26" s="26"/>
      <c r="I26" s="72" t="str">
        <f t="shared" si="6"/>
        <v/>
      </c>
      <c r="J26" s="69" t="str">
        <f t="shared" si="7"/>
        <v/>
      </c>
      <c r="K26" s="69" t="str">
        <f t="shared" si="8"/>
        <v/>
      </c>
      <c r="L26" s="69" t="str">
        <f t="shared" si="9"/>
        <v/>
      </c>
      <c r="M26" s="69" t="str">
        <f t="shared" si="10"/>
        <v/>
      </c>
      <c r="N26" s="69" t="str">
        <f t="shared" si="11"/>
        <v/>
      </c>
      <c r="O26" s="73" t="e">
        <f t="shared" si="1"/>
        <v>#N/A</v>
      </c>
      <c r="P26" s="74" t="e">
        <f t="shared" si="2"/>
        <v>#N/A</v>
      </c>
      <c r="Q26" s="74" t="e">
        <f t="shared" si="3"/>
        <v>#N/A</v>
      </c>
      <c r="R26" s="74" t="e">
        <f>IF(ISNUMBER(Table13235425723[[#This Row],[Value]]),K26,NA())</f>
        <v>#N/A</v>
      </c>
      <c r="S26" s="69" t="str">
        <f t="shared" si="12"/>
        <v/>
      </c>
      <c r="T26" s="69" t="str">
        <f t="shared" si="13"/>
        <v/>
      </c>
      <c r="U26" s="69" t="str">
        <f t="shared" si="14"/>
        <v/>
      </c>
      <c r="V26" s="69" t="str">
        <f>IF(AND(ISNUMBER(O26),U26=1),Table13235425723[[#This Row],[Value]],"")</f>
        <v/>
      </c>
      <c r="W26" s="75"/>
    </row>
    <row r="27" spans="1:23" ht="15.75" x14ac:dyDescent="0.25">
      <c r="A27" s="22"/>
      <c r="B27" s="44"/>
      <c r="C27" s="46"/>
      <c r="D27" s="80"/>
      <c r="E27" s="80"/>
      <c r="F27" s="70" t="str">
        <f t="shared" si="4"/>
        <v/>
      </c>
      <c r="G27" s="76" t="str">
        <f t="shared" si="5"/>
        <v/>
      </c>
      <c r="H27" s="26"/>
      <c r="I27" s="72" t="str">
        <f t="shared" si="6"/>
        <v/>
      </c>
      <c r="J27" s="69" t="str">
        <f t="shared" si="7"/>
        <v/>
      </c>
      <c r="K27" s="69" t="str">
        <f t="shared" si="8"/>
        <v/>
      </c>
      <c r="L27" s="69" t="str">
        <f t="shared" si="9"/>
        <v/>
      </c>
      <c r="M27" s="69" t="str">
        <f t="shared" si="10"/>
        <v/>
      </c>
      <c r="N27" s="69" t="str">
        <f t="shared" si="11"/>
        <v/>
      </c>
      <c r="O27" s="73" t="e">
        <f t="shared" si="1"/>
        <v>#N/A</v>
      </c>
      <c r="P27" s="74" t="e">
        <f t="shared" si="2"/>
        <v>#N/A</v>
      </c>
      <c r="Q27" s="74" t="e">
        <f t="shared" si="3"/>
        <v>#N/A</v>
      </c>
      <c r="R27" s="74" t="e">
        <f>IF(ISNUMBER(Table13235425723[[#This Row],[Value]]),K27,NA())</f>
        <v>#N/A</v>
      </c>
      <c r="S27" s="69" t="str">
        <f t="shared" si="12"/>
        <v/>
      </c>
      <c r="T27" s="69" t="str">
        <f t="shared" si="13"/>
        <v/>
      </c>
      <c r="U27" s="69" t="str">
        <f t="shared" si="14"/>
        <v/>
      </c>
      <c r="V27" s="69" t="str">
        <f>IF(AND(ISNUMBER(O27),U27=1),Table13235425723[[#This Row],[Value]],"")</f>
        <v/>
      </c>
      <c r="W27" s="75"/>
    </row>
    <row r="28" spans="1:23" ht="15.75" x14ac:dyDescent="0.25">
      <c r="A28" s="22"/>
      <c r="B28" s="44"/>
      <c r="C28" s="46"/>
      <c r="D28" s="80"/>
      <c r="E28" s="80"/>
      <c r="F28" s="70" t="str">
        <f t="shared" si="4"/>
        <v/>
      </c>
      <c r="G28" s="76" t="str">
        <f t="shared" si="5"/>
        <v/>
      </c>
      <c r="H28" s="26"/>
      <c r="I28" s="72" t="str">
        <f t="shared" si="6"/>
        <v/>
      </c>
      <c r="J28" s="69" t="str">
        <f t="shared" si="7"/>
        <v/>
      </c>
      <c r="K28" s="69" t="str">
        <f t="shared" si="8"/>
        <v/>
      </c>
      <c r="L28" s="69" t="str">
        <f t="shared" si="9"/>
        <v/>
      </c>
      <c r="M28" s="69" t="str">
        <f t="shared" si="10"/>
        <v/>
      </c>
      <c r="N28" s="69" t="str">
        <f t="shared" si="11"/>
        <v/>
      </c>
      <c r="O28" s="73" t="e">
        <f t="shared" si="1"/>
        <v>#N/A</v>
      </c>
      <c r="P28" s="74" t="e">
        <f t="shared" si="2"/>
        <v>#N/A</v>
      </c>
      <c r="Q28" s="74" t="e">
        <f t="shared" si="3"/>
        <v>#N/A</v>
      </c>
      <c r="R28" s="74" t="e">
        <f>IF(ISNUMBER(Table13235425723[[#This Row],[Value]]),K28,NA())</f>
        <v>#N/A</v>
      </c>
      <c r="S28" s="69" t="str">
        <f t="shared" si="12"/>
        <v/>
      </c>
      <c r="T28" s="69" t="str">
        <f t="shared" si="13"/>
        <v/>
      </c>
      <c r="U28" s="69" t="str">
        <f t="shared" si="14"/>
        <v/>
      </c>
      <c r="V28" s="69" t="str">
        <f>IF(AND(ISNUMBER(O28),U28=1),Table13235425723[[#This Row],[Value]],"")</f>
        <v/>
      </c>
      <c r="W28" s="75"/>
    </row>
    <row r="29" spans="1:23" ht="15.75" x14ac:dyDescent="0.25">
      <c r="A29" s="22"/>
      <c r="B29" s="44"/>
      <c r="C29" s="46"/>
      <c r="D29" s="79"/>
      <c r="E29" s="79"/>
      <c r="F29" s="70" t="str">
        <f t="shared" si="4"/>
        <v/>
      </c>
      <c r="G29" s="76" t="str">
        <f t="shared" si="5"/>
        <v/>
      </c>
      <c r="H29" s="26"/>
      <c r="I29" s="72" t="str">
        <f t="shared" si="6"/>
        <v/>
      </c>
      <c r="J29" s="69" t="str">
        <f t="shared" si="7"/>
        <v/>
      </c>
      <c r="K29" s="69" t="str">
        <f t="shared" si="8"/>
        <v/>
      </c>
      <c r="L29" s="69" t="str">
        <f t="shared" si="9"/>
        <v/>
      </c>
      <c r="M29" s="69" t="str">
        <f t="shared" si="10"/>
        <v/>
      </c>
      <c r="N29" s="69" t="str">
        <f t="shared" si="11"/>
        <v/>
      </c>
      <c r="O29" s="73" t="e">
        <f t="shared" si="1"/>
        <v>#N/A</v>
      </c>
      <c r="P29" s="74" t="e">
        <f t="shared" si="2"/>
        <v>#N/A</v>
      </c>
      <c r="Q29" s="74" t="e">
        <f t="shared" si="3"/>
        <v>#N/A</v>
      </c>
      <c r="R29" s="74" t="e">
        <f>IF(ISNUMBER(Table13235425723[[#This Row],[Value]]),K29,NA())</f>
        <v>#N/A</v>
      </c>
      <c r="S29" s="69" t="str">
        <f t="shared" si="12"/>
        <v/>
      </c>
      <c r="T29" s="69" t="str">
        <f t="shared" si="13"/>
        <v/>
      </c>
      <c r="U29" s="69" t="str">
        <f t="shared" si="14"/>
        <v/>
      </c>
      <c r="V29" s="69" t="str">
        <f>IF(AND(ISNUMBER(O29),U29=1),Table13235425723[[#This Row],[Value]],"")</f>
        <v/>
      </c>
      <c r="W29" s="75"/>
    </row>
    <row r="30" spans="1:23" ht="15.75" x14ac:dyDescent="0.25">
      <c r="A30" s="22"/>
      <c r="B30" s="43"/>
      <c r="C30" s="46"/>
      <c r="D30" s="80"/>
      <c r="E30" s="80"/>
      <c r="F30" s="70" t="str">
        <f t="shared" si="4"/>
        <v/>
      </c>
      <c r="G30" s="76" t="str">
        <f t="shared" si="5"/>
        <v/>
      </c>
      <c r="H30" s="26"/>
      <c r="I30" s="72" t="str">
        <f t="shared" si="6"/>
        <v/>
      </c>
      <c r="J30" s="69" t="str">
        <f t="shared" si="7"/>
        <v/>
      </c>
      <c r="K30" s="69" t="str">
        <f t="shared" si="8"/>
        <v/>
      </c>
      <c r="L30" s="69" t="str">
        <f t="shared" si="9"/>
        <v/>
      </c>
      <c r="M30" s="69" t="str">
        <f t="shared" si="10"/>
        <v/>
      </c>
      <c r="N30" s="69" t="str">
        <f t="shared" si="11"/>
        <v/>
      </c>
      <c r="O30" s="73" t="e">
        <f t="shared" si="0"/>
        <v>#N/A</v>
      </c>
      <c r="P30" s="74" t="e">
        <f t="shared" ref="P30:P38" si="15">IF(ISNUMBER(O30),M30+$B$11*SQRT(N30),NA())</f>
        <v>#N/A</v>
      </c>
      <c r="Q30" s="74" t="e">
        <f t="shared" ref="Q30:Q38" si="16">IF(ISNUMBER(O30),M30+$B$12*SQRT(N30),NA())</f>
        <v>#N/A</v>
      </c>
      <c r="R30" s="74" t="e">
        <f>IF(ISNUMBER(Table13235425723[[#This Row],[Value]]),K30,NA())</f>
        <v>#N/A</v>
      </c>
      <c r="S30" s="69" t="str">
        <f t="shared" si="12"/>
        <v/>
      </c>
      <c r="T30" s="69" t="str">
        <f t="shared" si="13"/>
        <v/>
      </c>
      <c r="U30" s="69" t="str">
        <f t="shared" si="14"/>
        <v/>
      </c>
      <c r="V30" s="69" t="str">
        <f>IF(AND(ISNUMBER(O30),U30=1),Table13235425723[[#This Row],[Value]],"")</f>
        <v/>
      </c>
      <c r="W30" s="75"/>
    </row>
    <row r="31" spans="1:23" ht="15.75" x14ac:dyDescent="0.25">
      <c r="A31" s="22"/>
      <c r="B31" s="43"/>
      <c r="C31" s="23"/>
      <c r="D31" s="80"/>
      <c r="E31" s="80"/>
      <c r="F31" s="70" t="str">
        <f t="shared" si="4"/>
        <v/>
      </c>
      <c r="G31" s="76" t="str">
        <f t="shared" si="5"/>
        <v/>
      </c>
      <c r="H31" s="26"/>
      <c r="I31" s="72" t="str">
        <f t="shared" si="6"/>
        <v/>
      </c>
      <c r="J31" s="69" t="str">
        <f t="shared" si="7"/>
        <v/>
      </c>
      <c r="K31" s="69" t="str">
        <f t="shared" si="8"/>
        <v/>
      </c>
      <c r="L31" s="69" t="str">
        <f t="shared" si="9"/>
        <v/>
      </c>
      <c r="M31" s="69" t="str">
        <f t="shared" si="10"/>
        <v/>
      </c>
      <c r="N31" s="69" t="str">
        <f t="shared" si="11"/>
        <v/>
      </c>
      <c r="O31" s="73" t="e">
        <f t="shared" si="0"/>
        <v>#N/A</v>
      </c>
      <c r="P31" s="74" t="e">
        <f t="shared" si="15"/>
        <v>#N/A</v>
      </c>
      <c r="Q31" s="74" t="e">
        <f t="shared" si="16"/>
        <v>#N/A</v>
      </c>
      <c r="R31" s="74" t="e">
        <f>IF(ISNUMBER(Table13235425723[[#This Row],[Value]]),K31,NA())</f>
        <v>#N/A</v>
      </c>
      <c r="S31" s="69" t="str">
        <f t="shared" si="12"/>
        <v/>
      </c>
      <c r="T31" s="69" t="str">
        <f t="shared" si="13"/>
        <v/>
      </c>
      <c r="U31" s="69" t="str">
        <f t="shared" si="14"/>
        <v/>
      </c>
      <c r="V31" s="69" t="str">
        <f>IF(AND(ISNUMBER(O31),U31=1),Table13235425723[[#This Row],[Value]],"")</f>
        <v/>
      </c>
      <c r="W31" s="75"/>
    </row>
    <row r="32" spans="1:23" ht="15.75" x14ac:dyDescent="0.25">
      <c r="A32" s="22"/>
      <c r="B32" s="43"/>
      <c r="C32" s="23"/>
      <c r="D32" s="80"/>
      <c r="E32" s="80"/>
      <c r="F32" s="70" t="str">
        <f t="shared" si="4"/>
        <v/>
      </c>
      <c r="G32" s="76" t="str">
        <f t="shared" si="5"/>
        <v/>
      </c>
      <c r="H32" s="26"/>
      <c r="I32" s="72" t="str">
        <f t="shared" si="6"/>
        <v/>
      </c>
      <c r="J32" s="69" t="str">
        <f t="shared" si="7"/>
        <v/>
      </c>
      <c r="K32" s="69" t="str">
        <f t="shared" si="8"/>
        <v/>
      </c>
      <c r="L32" s="69" t="str">
        <f t="shared" si="9"/>
        <v/>
      </c>
      <c r="M32" s="69" t="str">
        <f t="shared" si="10"/>
        <v/>
      </c>
      <c r="N32" s="69" t="str">
        <f t="shared" si="11"/>
        <v/>
      </c>
      <c r="O32" s="73" t="e">
        <f t="shared" si="0"/>
        <v>#N/A</v>
      </c>
      <c r="P32" s="74" t="e">
        <f t="shared" si="15"/>
        <v>#N/A</v>
      </c>
      <c r="Q32" s="74" t="e">
        <f t="shared" si="16"/>
        <v>#N/A</v>
      </c>
      <c r="R32" s="74" t="e">
        <f>IF(ISNUMBER(Table13235425723[[#This Row],[Value]]),K32,NA())</f>
        <v>#N/A</v>
      </c>
      <c r="S32" s="69" t="str">
        <f t="shared" si="12"/>
        <v/>
      </c>
      <c r="T32" s="69" t="str">
        <f t="shared" si="13"/>
        <v/>
      </c>
      <c r="U32" s="69" t="str">
        <f t="shared" si="14"/>
        <v/>
      </c>
      <c r="V32" s="69" t="str">
        <f>IF(AND(ISNUMBER(O32),U32=1),Table13235425723[[#This Row],[Value]],"")</f>
        <v/>
      </c>
      <c r="W32" s="75"/>
    </row>
    <row r="33" spans="1:23" ht="15.75" x14ac:dyDescent="0.25">
      <c r="A33" s="22"/>
      <c r="B33" s="43"/>
      <c r="C33" s="23"/>
      <c r="D33" s="80"/>
      <c r="E33" s="80"/>
      <c r="F33" s="70" t="str">
        <f t="shared" si="4"/>
        <v/>
      </c>
      <c r="G33" s="76" t="str">
        <f t="shared" si="5"/>
        <v/>
      </c>
      <c r="H33" s="26"/>
      <c r="I33" s="72" t="str">
        <f t="shared" si="6"/>
        <v/>
      </c>
      <c r="J33" s="69" t="str">
        <f t="shared" si="7"/>
        <v/>
      </c>
      <c r="K33" s="69" t="str">
        <f t="shared" si="8"/>
        <v/>
      </c>
      <c r="L33" s="69" t="str">
        <f t="shared" si="9"/>
        <v/>
      </c>
      <c r="M33" s="69" t="str">
        <f t="shared" si="10"/>
        <v/>
      </c>
      <c r="N33" s="69" t="str">
        <f t="shared" si="11"/>
        <v/>
      </c>
      <c r="O33" s="73" t="e">
        <f t="shared" si="0"/>
        <v>#N/A</v>
      </c>
      <c r="P33" s="74" t="e">
        <f t="shared" si="15"/>
        <v>#N/A</v>
      </c>
      <c r="Q33" s="74" t="e">
        <f t="shared" si="16"/>
        <v>#N/A</v>
      </c>
      <c r="R33" s="74" t="e">
        <f>IF(ISNUMBER(Table13235425723[[#This Row],[Value]]),K33,NA())</f>
        <v>#N/A</v>
      </c>
      <c r="S33" s="69" t="str">
        <f t="shared" si="12"/>
        <v/>
      </c>
      <c r="T33" s="69" t="str">
        <f t="shared" si="13"/>
        <v/>
      </c>
      <c r="U33" s="69" t="str">
        <f t="shared" si="14"/>
        <v/>
      </c>
      <c r="V33" s="69" t="str">
        <f>IF(AND(ISNUMBER(O33),U33=1),Table13235425723[[#This Row],[Value]],"")</f>
        <v/>
      </c>
      <c r="W33" s="75"/>
    </row>
    <row r="34" spans="1:23" ht="15.75" x14ac:dyDescent="0.25">
      <c r="A34" s="22"/>
      <c r="B34" s="43"/>
      <c r="C34" s="23"/>
      <c r="D34" s="79"/>
      <c r="E34" s="79"/>
      <c r="F34" s="70" t="str">
        <f t="shared" si="4"/>
        <v/>
      </c>
      <c r="G34" s="76" t="str">
        <f t="shared" si="5"/>
        <v/>
      </c>
      <c r="H34" s="26"/>
      <c r="I34" s="72" t="str">
        <f t="shared" si="6"/>
        <v/>
      </c>
      <c r="J34" s="69" t="str">
        <f t="shared" si="7"/>
        <v/>
      </c>
      <c r="K34" s="69" t="str">
        <f t="shared" si="8"/>
        <v/>
      </c>
      <c r="L34" s="69" t="str">
        <f t="shared" si="9"/>
        <v/>
      </c>
      <c r="M34" s="69" t="str">
        <f t="shared" si="10"/>
        <v/>
      </c>
      <c r="N34" s="69" t="str">
        <f t="shared" si="11"/>
        <v/>
      </c>
      <c r="O34" s="73" t="e">
        <f t="shared" si="0"/>
        <v>#N/A</v>
      </c>
      <c r="P34" s="74" t="e">
        <f t="shared" si="15"/>
        <v>#N/A</v>
      </c>
      <c r="Q34" s="74" t="e">
        <f t="shared" si="16"/>
        <v>#N/A</v>
      </c>
      <c r="R34" s="74" t="e">
        <f>IF(ISNUMBER(Table13235425723[[#This Row],[Value]]),K34,NA())</f>
        <v>#N/A</v>
      </c>
      <c r="S34" s="69" t="str">
        <f t="shared" si="12"/>
        <v/>
      </c>
      <c r="T34" s="69" t="str">
        <f t="shared" si="13"/>
        <v/>
      </c>
      <c r="U34" s="69" t="str">
        <f t="shared" si="14"/>
        <v/>
      </c>
      <c r="V34" s="69" t="str">
        <f>IF(AND(ISNUMBER(O34),U34=1),Table13235425723[[#This Row],[Value]],"")</f>
        <v/>
      </c>
      <c r="W34" s="75"/>
    </row>
    <row r="35" spans="1:23" ht="15.75" x14ac:dyDescent="0.25">
      <c r="A35" s="22"/>
      <c r="B35" s="43"/>
      <c r="C35" s="23"/>
      <c r="D35" s="80"/>
      <c r="E35" s="80"/>
      <c r="F35" s="70" t="str">
        <f>IF(AND(D35="",E35=""),"",IF(OR(AND(D35&lt;&gt;"",E35=""),AND(D35="",E35&lt;&gt;"")),"Fill the number twice",IF(AND(D35&lt;&gt;"",E35&lt;&gt;"",D35=E35),E35,"Error in entry")))</f>
        <v/>
      </c>
      <c r="G35" s="76" t="str">
        <f t="shared" si="5"/>
        <v/>
      </c>
      <c r="H35" s="26"/>
      <c r="I35" s="72" t="str">
        <f>IF(OR(OR(D35="",E35=""),AND(D35&lt;&gt;"",E35&lt;&gt;"",AND(ISNUMBER(D35),ISNUMBER(E35)))),"","Need to enter a number")</f>
        <v/>
      </c>
      <c r="J35" s="69" t="str">
        <f t="shared" si="7"/>
        <v/>
      </c>
      <c r="K35" s="69" t="str">
        <f t="shared" si="8"/>
        <v/>
      </c>
      <c r="L35" s="69" t="str">
        <f t="shared" si="9"/>
        <v/>
      </c>
      <c r="M35" s="69" t="str">
        <f t="shared" si="10"/>
        <v/>
      </c>
      <c r="N35" s="69" t="str">
        <f t="shared" si="11"/>
        <v/>
      </c>
      <c r="O35" s="73" t="e">
        <f t="shared" si="0"/>
        <v>#N/A</v>
      </c>
      <c r="P35" s="74" t="e">
        <f t="shared" si="15"/>
        <v>#N/A</v>
      </c>
      <c r="Q35" s="74" t="e">
        <f t="shared" si="16"/>
        <v>#N/A</v>
      </c>
      <c r="R35" s="74" t="e">
        <f>IF(ISNUMBER(Table13235425723[[#This Row],[Value]]),K35,NA())</f>
        <v>#N/A</v>
      </c>
      <c r="S35" s="69" t="str">
        <f t="shared" si="12"/>
        <v/>
      </c>
      <c r="T35" s="69" t="str">
        <f t="shared" si="13"/>
        <v/>
      </c>
      <c r="U35" s="69" t="str">
        <f t="shared" si="14"/>
        <v/>
      </c>
      <c r="V35" s="69" t="str">
        <f>IF(AND(ISNUMBER(O35),U35=1),Table13235425723[[#This Row],[Value]],"")</f>
        <v/>
      </c>
      <c r="W35" s="75"/>
    </row>
    <row r="36" spans="1:23" ht="15.75" x14ac:dyDescent="0.25">
      <c r="A36" s="22"/>
      <c r="B36" s="43"/>
      <c r="C36" s="23"/>
      <c r="D36" s="80"/>
      <c r="E36" s="80"/>
      <c r="F36" s="70" t="str">
        <f t="shared" si="4"/>
        <v/>
      </c>
      <c r="G36" s="76" t="str">
        <f t="shared" si="5"/>
        <v/>
      </c>
      <c r="H36" s="26"/>
      <c r="I36" s="72" t="str">
        <f t="shared" si="6"/>
        <v/>
      </c>
      <c r="J36" s="69" t="str">
        <f t="shared" si="7"/>
        <v/>
      </c>
      <c r="K36" s="69" t="str">
        <f t="shared" si="8"/>
        <v/>
      </c>
      <c r="L36" s="69" t="str">
        <f t="shared" si="9"/>
        <v/>
      </c>
      <c r="M36" s="69" t="str">
        <f t="shared" si="10"/>
        <v/>
      </c>
      <c r="N36" s="69" t="str">
        <f t="shared" si="11"/>
        <v/>
      </c>
      <c r="O36" s="73" t="e">
        <f t="shared" si="0"/>
        <v>#N/A</v>
      </c>
      <c r="P36" s="74" t="e">
        <f t="shared" si="15"/>
        <v>#N/A</v>
      </c>
      <c r="Q36" s="74" t="e">
        <f t="shared" si="16"/>
        <v>#N/A</v>
      </c>
      <c r="R36" s="74" t="e">
        <f>IF(ISNUMBER(Table13235425723[[#This Row],[Value]]),K36,NA())</f>
        <v>#N/A</v>
      </c>
      <c r="S36" s="69" t="str">
        <f t="shared" si="12"/>
        <v/>
      </c>
      <c r="T36" s="69" t="str">
        <f t="shared" si="13"/>
        <v/>
      </c>
      <c r="U36" s="69" t="str">
        <f t="shared" si="14"/>
        <v/>
      </c>
      <c r="V36" s="69" t="str">
        <f>IF(AND(ISNUMBER(O36),U36=1),Table13235425723[[#This Row],[Value]],"")</f>
        <v/>
      </c>
      <c r="W36" s="75"/>
    </row>
    <row r="37" spans="1:23" ht="16.5" thickBot="1" x14ac:dyDescent="0.3">
      <c r="A37" s="22"/>
      <c r="B37" s="43"/>
      <c r="C37" s="23"/>
      <c r="D37" s="80"/>
      <c r="E37" s="80"/>
      <c r="F37" s="70" t="str">
        <f t="shared" si="4"/>
        <v/>
      </c>
      <c r="G37" s="76" t="str">
        <f t="shared" si="5"/>
        <v/>
      </c>
      <c r="H37" s="26"/>
      <c r="I37" s="72" t="str">
        <f t="shared" si="6"/>
        <v/>
      </c>
      <c r="J37" s="69" t="str">
        <f t="shared" si="7"/>
        <v/>
      </c>
      <c r="K37" s="69" t="str">
        <f t="shared" si="8"/>
        <v/>
      </c>
      <c r="L37" s="69" t="str">
        <f t="shared" si="9"/>
        <v/>
      </c>
      <c r="M37" s="69" t="str">
        <f t="shared" si="10"/>
        <v/>
      </c>
      <c r="N37" s="69" t="str">
        <f t="shared" si="11"/>
        <v/>
      </c>
      <c r="O37" s="73" t="e">
        <f t="shared" si="0"/>
        <v>#N/A</v>
      </c>
      <c r="P37" s="74" t="e">
        <f t="shared" si="15"/>
        <v>#N/A</v>
      </c>
      <c r="Q37" s="74" t="e">
        <f t="shared" si="16"/>
        <v>#N/A</v>
      </c>
      <c r="R37" s="74" t="e">
        <f>IF(ISNUMBER(Table13235425723[[#This Row],[Value]]),K37,NA())</f>
        <v>#N/A</v>
      </c>
      <c r="S37" s="69" t="str">
        <f t="shared" si="12"/>
        <v/>
      </c>
      <c r="T37" s="69" t="str">
        <f t="shared" si="13"/>
        <v/>
      </c>
      <c r="U37" s="69" t="str">
        <f t="shared" si="14"/>
        <v/>
      </c>
      <c r="V37" s="69" t="str">
        <f>IF(AND(ISNUMBER(O37),U37=1),Table13235425723[[#This Row],[Value]],"")</f>
        <v/>
      </c>
      <c r="W37" s="75"/>
    </row>
    <row r="38" spans="1:23" ht="16.5" thickBot="1" x14ac:dyDescent="0.3">
      <c r="A38" s="22"/>
      <c r="B38" s="43"/>
      <c r="C38" s="23"/>
      <c r="D38" s="80"/>
      <c r="E38" s="80"/>
      <c r="F38" s="70" t="str">
        <f t="shared" si="4"/>
        <v/>
      </c>
      <c r="G38" s="76" t="str">
        <f t="shared" si="5"/>
        <v/>
      </c>
      <c r="H38" s="26"/>
      <c r="I38" s="72" t="str">
        <f t="shared" si="6"/>
        <v/>
      </c>
      <c r="J38" s="69" t="str">
        <f t="shared" si="7"/>
        <v/>
      </c>
      <c r="K38" s="69" t="str">
        <f t="shared" si="8"/>
        <v/>
      </c>
      <c r="L38" s="69" t="str">
        <f t="shared" si="9"/>
        <v/>
      </c>
      <c r="M38" s="69" t="str">
        <f t="shared" si="10"/>
        <v/>
      </c>
      <c r="N38" s="69" t="str">
        <f t="shared" si="11"/>
        <v/>
      </c>
      <c r="O38" s="73" t="e">
        <f t="shared" si="0"/>
        <v>#N/A</v>
      </c>
      <c r="P38" s="74" t="e">
        <f t="shared" si="15"/>
        <v>#N/A</v>
      </c>
      <c r="Q38" s="74" t="e">
        <f t="shared" si="16"/>
        <v>#N/A</v>
      </c>
      <c r="R38" s="77" t="e">
        <f>IF(ISNUMBER(Table13235425723[[#This Row],[Value]]),K38,NA())</f>
        <v>#N/A</v>
      </c>
      <c r="S38" s="69" t="str">
        <f t="shared" si="12"/>
        <v/>
      </c>
      <c r="T38" s="69" t="str">
        <f t="shared" si="13"/>
        <v/>
      </c>
      <c r="U38" s="69" t="str">
        <f t="shared" si="14"/>
        <v/>
      </c>
      <c r="V38" s="69" t="str">
        <f>IF(AND(ISNUMBER(O38),U38=1),Table13235425723[[#This Row],[Value]],"")</f>
        <v/>
      </c>
      <c r="W38" s="75"/>
    </row>
    <row r="39" spans="1:23" ht="15.75" x14ac:dyDescent="0.25">
      <c r="A39" s="22"/>
      <c r="B39" s="44"/>
      <c r="C39" s="23"/>
      <c r="D39" s="16"/>
      <c r="E39" s="16"/>
      <c r="F39" s="70" t="str">
        <f t="shared" si="4"/>
        <v/>
      </c>
      <c r="G39" s="76" t="str">
        <f t="shared" si="5"/>
        <v/>
      </c>
      <c r="H39" s="26"/>
      <c r="I39" s="72" t="str">
        <f t="shared" si="6"/>
        <v/>
      </c>
      <c r="J39" s="69" t="str">
        <f t="shared" si="7"/>
        <v/>
      </c>
      <c r="K39" s="69" t="str">
        <f t="shared" si="8"/>
        <v/>
      </c>
      <c r="L39" s="69" t="str">
        <f t="shared" si="9"/>
        <v/>
      </c>
      <c r="M39" s="69" t="str">
        <f t="shared" si="10"/>
        <v/>
      </c>
      <c r="N39" s="69" t="str">
        <f t="shared" si="11"/>
        <v/>
      </c>
      <c r="O39" s="73" t="e">
        <f t="shared" si="0"/>
        <v>#N/A</v>
      </c>
      <c r="P39" s="74" t="e">
        <f>IF(ISNUMBER(O39),M39+$B$11*SQRT(N39),NA())</f>
        <v>#N/A</v>
      </c>
      <c r="Q39" s="74" t="e">
        <f>IF(ISNUMBER(O39),M39+$B$12*SQRT(N39),NA())</f>
        <v>#N/A</v>
      </c>
      <c r="R39" s="74" t="e">
        <f>IF(ISNUMBER(Table13235425723[[#This Row],[Value]]),K39,NA())</f>
        <v>#N/A</v>
      </c>
      <c r="S39" s="69" t="str">
        <f t="shared" si="12"/>
        <v/>
      </c>
      <c r="T39" s="69" t="str">
        <f t="shared" si="13"/>
        <v/>
      </c>
      <c r="U39" s="69" t="str">
        <f t="shared" si="14"/>
        <v/>
      </c>
      <c r="V39" s="69" t="str">
        <f>IF(AND(ISNUMBER(O39),U39=1),Table13235425723[[#This Row],[Value]],"")</f>
        <v/>
      </c>
      <c r="W39" s="75"/>
    </row>
    <row r="40" spans="1:23" ht="15.75" x14ac:dyDescent="0.25">
      <c r="A40" s="22"/>
      <c r="B40" s="44"/>
      <c r="C40" s="23"/>
      <c r="D40" s="17"/>
      <c r="E40" s="17"/>
      <c r="F40" s="70" t="str">
        <f t="shared" si="4"/>
        <v/>
      </c>
      <c r="G40" s="76" t="str">
        <f t="shared" si="5"/>
        <v/>
      </c>
      <c r="H40" s="26"/>
      <c r="I40" s="72" t="str">
        <f t="shared" si="6"/>
        <v/>
      </c>
      <c r="J40" s="69" t="str">
        <f t="shared" si="7"/>
        <v/>
      </c>
      <c r="K40" s="69" t="str">
        <f t="shared" si="8"/>
        <v/>
      </c>
      <c r="L40" s="69" t="str">
        <f t="shared" si="9"/>
        <v/>
      </c>
      <c r="M40" s="69" t="str">
        <f t="shared" si="10"/>
        <v/>
      </c>
      <c r="N40" s="69" t="str">
        <f t="shared" si="11"/>
        <v/>
      </c>
      <c r="O40" s="73" t="e">
        <f t="shared" si="0"/>
        <v>#N/A</v>
      </c>
      <c r="P40" s="74" t="e">
        <f t="shared" ref="P40:P67" si="17">IF(ISNUMBER(O40),M40+$B$11*SQRT(N40),NA())</f>
        <v>#N/A</v>
      </c>
      <c r="Q40" s="74" t="e">
        <f t="shared" ref="Q40:Q67" si="18">IF(ISNUMBER(O40),M40+$B$12*SQRT(N40),NA())</f>
        <v>#N/A</v>
      </c>
      <c r="R40" s="74" t="e">
        <f>IF(ISNUMBER(Table13235425723[[#This Row],[Value]]),K40,NA())</f>
        <v>#N/A</v>
      </c>
      <c r="S40" s="69" t="str">
        <f t="shared" si="12"/>
        <v/>
      </c>
      <c r="T40" s="69" t="str">
        <f t="shared" si="13"/>
        <v/>
      </c>
      <c r="U40" s="69" t="str">
        <f t="shared" si="14"/>
        <v/>
      </c>
      <c r="V40" s="69" t="str">
        <f>IF(AND(ISNUMBER(O40),U40=1),Table13235425723[[#This Row],[Value]],"")</f>
        <v/>
      </c>
      <c r="W40" s="75"/>
    </row>
    <row r="41" spans="1:23" ht="16.5" thickBot="1" x14ac:dyDescent="0.3">
      <c r="A41" s="48"/>
      <c r="B41" s="49"/>
      <c r="C41" s="50"/>
      <c r="D41" s="17"/>
      <c r="E41" s="17"/>
      <c r="F41" s="70" t="str">
        <f t="shared" si="4"/>
        <v/>
      </c>
      <c r="G41" s="76" t="str">
        <f t="shared" si="5"/>
        <v/>
      </c>
      <c r="H41" s="26"/>
      <c r="I41" s="72" t="str">
        <f t="shared" si="6"/>
        <v/>
      </c>
      <c r="J41" s="69" t="str">
        <f t="shared" si="7"/>
        <v/>
      </c>
      <c r="K41" s="69" t="str">
        <f t="shared" si="8"/>
        <v/>
      </c>
      <c r="L41" s="69" t="str">
        <f t="shared" si="9"/>
        <v/>
      </c>
      <c r="M41" s="69" t="str">
        <f t="shared" si="10"/>
        <v/>
      </c>
      <c r="N41" s="69" t="str">
        <f t="shared" si="11"/>
        <v/>
      </c>
      <c r="O41" s="73" t="e">
        <f t="shared" si="0"/>
        <v>#N/A</v>
      </c>
      <c r="P41" s="74" t="e">
        <f t="shared" si="17"/>
        <v>#N/A</v>
      </c>
      <c r="Q41" s="74" t="e">
        <f t="shared" si="18"/>
        <v>#N/A</v>
      </c>
      <c r="R41" s="74" t="e">
        <f>IF(ISNUMBER(Table13235425723[[#This Row],[Value]]),K41,NA())</f>
        <v>#N/A</v>
      </c>
      <c r="S41" s="69" t="str">
        <f t="shared" si="12"/>
        <v/>
      </c>
      <c r="T41" s="69" t="str">
        <f t="shared" si="13"/>
        <v/>
      </c>
      <c r="U41" s="69" t="str">
        <f t="shared" si="14"/>
        <v/>
      </c>
      <c r="V41" s="69" t="str">
        <f>IF(AND(ISNUMBER(O41),U41=1),Table13235425723[[#This Row],[Value]],"")</f>
        <v/>
      </c>
      <c r="W41" s="75"/>
    </row>
    <row r="42" spans="1:23" ht="16.5" thickBot="1" x14ac:dyDescent="0.3">
      <c r="A42" s="22"/>
      <c r="B42" s="43"/>
      <c r="C42" s="23"/>
      <c r="D42" s="17"/>
      <c r="E42" s="17"/>
      <c r="F42" s="70" t="str">
        <f t="shared" si="4"/>
        <v/>
      </c>
      <c r="G42" s="76" t="str">
        <f t="shared" si="5"/>
        <v/>
      </c>
      <c r="H42" s="26"/>
      <c r="I42" s="72" t="str">
        <f t="shared" si="6"/>
        <v/>
      </c>
      <c r="J42" s="69" t="str">
        <f t="shared" si="7"/>
        <v/>
      </c>
      <c r="K42" s="69" t="str">
        <f t="shared" si="8"/>
        <v/>
      </c>
      <c r="L42" s="69" t="str">
        <f t="shared" si="9"/>
        <v/>
      </c>
      <c r="M42" s="69" t="str">
        <f t="shared" si="10"/>
        <v/>
      </c>
      <c r="N42" s="69" t="str">
        <f t="shared" si="11"/>
        <v/>
      </c>
      <c r="O42" s="73" t="e">
        <f t="shared" si="0"/>
        <v>#N/A</v>
      </c>
      <c r="P42" s="74" t="e">
        <f t="shared" si="17"/>
        <v>#N/A</v>
      </c>
      <c r="Q42" s="74" t="e">
        <f t="shared" si="18"/>
        <v>#N/A</v>
      </c>
      <c r="R42" s="78" t="e">
        <f>IF(ISNUMBER(Table13235425723[[#This Row],[Value]]),K42,NA())</f>
        <v>#N/A</v>
      </c>
      <c r="S42" s="69" t="str">
        <f t="shared" si="12"/>
        <v/>
      </c>
      <c r="T42" s="69" t="str">
        <f t="shared" si="13"/>
        <v/>
      </c>
      <c r="U42" s="69" t="str">
        <f t="shared" si="14"/>
        <v/>
      </c>
      <c r="V42" s="69" t="str">
        <f>IF(AND(ISNUMBER(O42),U42=1),Table13235425723[[#This Row],[Value]],"")</f>
        <v/>
      </c>
      <c r="W42" s="75"/>
    </row>
    <row r="43" spans="1:23" ht="15.75" x14ac:dyDescent="0.25">
      <c r="A43" s="22"/>
      <c r="B43" s="23"/>
      <c r="C43" s="23"/>
      <c r="D43" s="80"/>
      <c r="E43" s="80"/>
      <c r="F43" s="70" t="str">
        <f t="shared" si="4"/>
        <v/>
      </c>
      <c r="G43" s="76" t="str">
        <f t="shared" si="5"/>
        <v/>
      </c>
      <c r="H43" s="26"/>
      <c r="I43" s="72" t="str">
        <f t="shared" si="6"/>
        <v/>
      </c>
      <c r="J43" s="69" t="str">
        <f t="shared" si="7"/>
        <v/>
      </c>
      <c r="K43" s="69" t="str">
        <f t="shared" si="8"/>
        <v/>
      </c>
      <c r="L43" s="69" t="str">
        <f t="shared" si="9"/>
        <v/>
      </c>
      <c r="M43" s="69" t="str">
        <f t="shared" si="10"/>
        <v/>
      </c>
      <c r="N43" s="69" t="str">
        <f t="shared" si="11"/>
        <v/>
      </c>
      <c r="O43" s="73" t="e">
        <f t="shared" si="0"/>
        <v>#N/A</v>
      </c>
      <c r="P43" s="74" t="e">
        <f t="shared" si="17"/>
        <v>#N/A</v>
      </c>
      <c r="Q43" s="74" t="e">
        <f t="shared" si="18"/>
        <v>#N/A</v>
      </c>
      <c r="R43" s="74" t="e">
        <f>IF(ISNUMBER(Table13235425723[[#This Row],[Value]]),K43,NA())</f>
        <v>#N/A</v>
      </c>
      <c r="S43" s="69" t="str">
        <f t="shared" si="12"/>
        <v/>
      </c>
      <c r="T43" s="69" t="str">
        <f t="shared" si="13"/>
        <v/>
      </c>
      <c r="U43" s="69" t="str">
        <f t="shared" si="14"/>
        <v/>
      </c>
      <c r="V43" s="69" t="str">
        <f>IF(AND(ISNUMBER(O43),U43=1),Table13235425723[[#This Row],[Value]],"")</f>
        <v/>
      </c>
      <c r="W43" s="75"/>
    </row>
    <row r="44" spans="1:23" ht="15.75" x14ac:dyDescent="0.25">
      <c r="A44" s="22"/>
      <c r="B44" s="23"/>
      <c r="C44" s="23"/>
      <c r="D44" s="79"/>
      <c r="E44" s="79"/>
      <c r="F44" s="70" t="str">
        <f t="shared" si="4"/>
        <v/>
      </c>
      <c r="G44" s="76" t="str">
        <f t="shared" si="5"/>
        <v/>
      </c>
      <c r="H44" s="26"/>
      <c r="I44" s="72" t="str">
        <f t="shared" si="6"/>
        <v/>
      </c>
      <c r="J44" s="69" t="str">
        <f t="shared" si="7"/>
        <v/>
      </c>
      <c r="K44" s="69" t="str">
        <f t="shared" si="8"/>
        <v/>
      </c>
      <c r="L44" s="69" t="str">
        <f t="shared" si="9"/>
        <v/>
      </c>
      <c r="M44" s="69" t="str">
        <f t="shared" si="10"/>
        <v/>
      </c>
      <c r="N44" s="69" t="str">
        <f t="shared" si="11"/>
        <v/>
      </c>
      <c r="O44" s="73" t="e">
        <f t="shared" si="0"/>
        <v>#N/A</v>
      </c>
      <c r="P44" s="74" t="e">
        <f t="shared" si="17"/>
        <v>#N/A</v>
      </c>
      <c r="Q44" s="74" t="e">
        <f t="shared" si="18"/>
        <v>#N/A</v>
      </c>
      <c r="R44" s="74" t="e">
        <f>IF(ISNUMBER(Table13235425723[[#This Row],[Value]]),K44,NA())</f>
        <v>#N/A</v>
      </c>
      <c r="S44" s="69" t="str">
        <f t="shared" si="12"/>
        <v/>
      </c>
      <c r="T44" s="69" t="str">
        <f t="shared" si="13"/>
        <v/>
      </c>
      <c r="U44" s="69" t="str">
        <f t="shared" si="14"/>
        <v/>
      </c>
      <c r="V44" s="69" t="str">
        <f>IF(AND(ISNUMBER(O44),U44=1),Table13235425723[[#This Row],[Value]],"")</f>
        <v/>
      </c>
      <c r="W44" s="75"/>
    </row>
    <row r="45" spans="1:23" ht="15.75" x14ac:dyDescent="0.25">
      <c r="A45" s="22"/>
      <c r="B45" s="23"/>
      <c r="C45" s="23"/>
      <c r="D45" s="80"/>
      <c r="E45" s="80"/>
      <c r="F45" s="70" t="str">
        <f t="shared" si="4"/>
        <v/>
      </c>
      <c r="G45" s="76" t="str">
        <f t="shared" si="5"/>
        <v/>
      </c>
      <c r="H45" s="26"/>
      <c r="I45" s="72" t="str">
        <f t="shared" si="6"/>
        <v/>
      </c>
      <c r="J45" s="69" t="str">
        <f t="shared" si="7"/>
        <v/>
      </c>
      <c r="K45" s="69" t="str">
        <f t="shared" si="8"/>
        <v/>
      </c>
      <c r="L45" s="69" t="str">
        <f t="shared" si="9"/>
        <v/>
      </c>
      <c r="M45" s="69" t="str">
        <f t="shared" si="10"/>
        <v/>
      </c>
      <c r="N45" s="69" t="str">
        <f t="shared" si="11"/>
        <v/>
      </c>
      <c r="O45" s="73" t="e">
        <f t="shared" si="0"/>
        <v>#N/A</v>
      </c>
      <c r="P45" s="74" t="e">
        <f t="shared" si="17"/>
        <v>#N/A</v>
      </c>
      <c r="Q45" s="74" t="e">
        <f t="shared" si="18"/>
        <v>#N/A</v>
      </c>
      <c r="R45" s="74" t="e">
        <f>IF(ISNUMBER(Table13235425723[[#This Row],[Value]]),K45,NA())</f>
        <v>#N/A</v>
      </c>
      <c r="S45" s="69" t="str">
        <f t="shared" si="12"/>
        <v/>
      </c>
      <c r="T45" s="69" t="str">
        <f t="shared" si="13"/>
        <v/>
      </c>
      <c r="U45" s="69" t="str">
        <f t="shared" si="14"/>
        <v/>
      </c>
      <c r="V45" s="69" t="str">
        <f>IF(AND(ISNUMBER(O45),U45=1),Table13235425723[[#This Row],[Value]],"")</f>
        <v/>
      </c>
      <c r="W45" s="75"/>
    </row>
    <row r="46" spans="1:23" ht="15.75" x14ac:dyDescent="0.25">
      <c r="A46" s="22"/>
      <c r="B46" s="23"/>
      <c r="C46" s="23"/>
      <c r="D46" s="80"/>
      <c r="E46" s="80"/>
      <c r="F46" s="70" t="str">
        <f t="shared" si="4"/>
        <v/>
      </c>
      <c r="G46" s="76" t="str">
        <f t="shared" si="5"/>
        <v/>
      </c>
      <c r="H46" s="26"/>
      <c r="I46" s="72" t="str">
        <f t="shared" si="6"/>
        <v/>
      </c>
      <c r="J46" s="69" t="str">
        <f t="shared" si="7"/>
        <v/>
      </c>
      <c r="K46" s="69" t="str">
        <f t="shared" si="8"/>
        <v/>
      </c>
      <c r="L46" s="69" t="str">
        <f t="shared" si="9"/>
        <v/>
      </c>
      <c r="M46" s="69" t="str">
        <f t="shared" si="10"/>
        <v/>
      </c>
      <c r="N46" s="69" t="str">
        <f t="shared" si="11"/>
        <v/>
      </c>
      <c r="O46" s="73" t="e">
        <f t="shared" si="0"/>
        <v>#N/A</v>
      </c>
      <c r="P46" s="74" t="e">
        <f t="shared" si="17"/>
        <v>#N/A</v>
      </c>
      <c r="Q46" s="74" t="e">
        <f t="shared" si="18"/>
        <v>#N/A</v>
      </c>
      <c r="R46" s="74" t="e">
        <f>IF(ISNUMBER(Table13235425723[[#This Row],[Value]]),K46,NA())</f>
        <v>#N/A</v>
      </c>
      <c r="S46" s="69" t="str">
        <f t="shared" si="12"/>
        <v/>
      </c>
      <c r="T46" s="69" t="str">
        <f t="shared" si="13"/>
        <v/>
      </c>
      <c r="U46" s="69" t="str">
        <f t="shared" si="14"/>
        <v/>
      </c>
      <c r="V46" s="69" t="str">
        <f>IF(AND(ISNUMBER(O46),U46=1),Table13235425723[[#This Row],[Value]],"")</f>
        <v/>
      </c>
      <c r="W46" s="75"/>
    </row>
    <row r="47" spans="1:23" ht="15.75" x14ac:dyDescent="0.25">
      <c r="A47" s="22"/>
      <c r="B47" s="23"/>
      <c r="C47" s="23"/>
      <c r="D47" s="80"/>
      <c r="E47" s="80"/>
      <c r="F47" s="70" t="str">
        <f t="shared" si="4"/>
        <v/>
      </c>
      <c r="G47" s="76" t="str">
        <f t="shared" si="5"/>
        <v/>
      </c>
      <c r="H47" s="26"/>
      <c r="I47" s="72" t="str">
        <f t="shared" si="6"/>
        <v/>
      </c>
      <c r="J47" s="69" t="str">
        <f t="shared" si="7"/>
        <v/>
      </c>
      <c r="K47" s="69" t="str">
        <f t="shared" si="8"/>
        <v/>
      </c>
      <c r="L47" s="69" t="str">
        <f t="shared" si="9"/>
        <v/>
      </c>
      <c r="M47" s="69" t="str">
        <f t="shared" si="10"/>
        <v/>
      </c>
      <c r="N47" s="69" t="str">
        <f t="shared" si="11"/>
        <v/>
      </c>
      <c r="O47" s="73" t="e">
        <f t="shared" si="0"/>
        <v>#N/A</v>
      </c>
      <c r="P47" s="74" t="e">
        <f t="shared" si="17"/>
        <v>#N/A</v>
      </c>
      <c r="Q47" s="74" t="e">
        <f t="shared" si="18"/>
        <v>#N/A</v>
      </c>
      <c r="R47" s="74" t="e">
        <f>IF(ISNUMBER(Table13235425723[[#This Row],[Value]]),K47,NA())</f>
        <v>#N/A</v>
      </c>
      <c r="S47" s="69" t="str">
        <f t="shared" si="12"/>
        <v/>
      </c>
      <c r="T47" s="69" t="str">
        <f t="shared" si="13"/>
        <v/>
      </c>
      <c r="U47" s="69" t="str">
        <f t="shared" si="14"/>
        <v/>
      </c>
      <c r="V47" s="69" t="str">
        <f>IF(AND(ISNUMBER(O47),U47=1),Table13235425723[[#This Row],[Value]],"")</f>
        <v/>
      </c>
      <c r="W47" s="75"/>
    </row>
    <row r="48" spans="1:23" ht="15.75" x14ac:dyDescent="0.25">
      <c r="A48" s="22"/>
      <c r="B48" s="23"/>
      <c r="C48" s="23"/>
      <c r="D48" s="80"/>
      <c r="E48" s="80"/>
      <c r="F48" s="70" t="str">
        <f t="shared" si="4"/>
        <v/>
      </c>
      <c r="G48" s="76" t="str">
        <f t="shared" si="5"/>
        <v/>
      </c>
      <c r="H48" s="26"/>
      <c r="I48" s="72" t="str">
        <f t="shared" si="6"/>
        <v/>
      </c>
      <c r="J48" s="69" t="str">
        <f t="shared" si="7"/>
        <v/>
      </c>
      <c r="K48" s="69" t="str">
        <f t="shared" si="8"/>
        <v/>
      </c>
      <c r="L48" s="69" t="str">
        <f t="shared" si="9"/>
        <v/>
      </c>
      <c r="M48" s="69" t="str">
        <f t="shared" si="10"/>
        <v/>
      </c>
      <c r="N48" s="69" t="str">
        <f t="shared" si="11"/>
        <v/>
      </c>
      <c r="O48" s="73" t="e">
        <f t="shared" si="0"/>
        <v>#N/A</v>
      </c>
      <c r="P48" s="74" t="e">
        <f t="shared" si="17"/>
        <v>#N/A</v>
      </c>
      <c r="Q48" s="74" t="e">
        <f t="shared" si="18"/>
        <v>#N/A</v>
      </c>
      <c r="R48" s="74" t="e">
        <f>IF(ISNUMBER(Table13235425723[[#This Row],[Value]]),K48,NA())</f>
        <v>#N/A</v>
      </c>
      <c r="S48" s="69" t="str">
        <f t="shared" si="12"/>
        <v/>
      </c>
      <c r="T48" s="69" t="str">
        <f t="shared" si="13"/>
        <v/>
      </c>
      <c r="U48" s="69" t="str">
        <f t="shared" si="14"/>
        <v/>
      </c>
      <c r="V48" s="69" t="str">
        <f>IF(AND(ISNUMBER(O48),U48=1),Table13235425723[[#This Row],[Value]],"")</f>
        <v/>
      </c>
      <c r="W48" s="75"/>
    </row>
    <row r="49" spans="1:23" ht="15.75" x14ac:dyDescent="0.25">
      <c r="A49" s="22"/>
      <c r="B49" s="23"/>
      <c r="C49" s="23"/>
      <c r="D49" s="79"/>
      <c r="E49" s="79"/>
      <c r="F49" s="70" t="str">
        <f t="shared" si="4"/>
        <v/>
      </c>
      <c r="G49" s="76" t="str">
        <f t="shared" si="5"/>
        <v/>
      </c>
      <c r="H49" s="26"/>
      <c r="I49" s="72" t="str">
        <f t="shared" si="6"/>
        <v/>
      </c>
      <c r="J49" s="69" t="str">
        <f t="shared" si="7"/>
        <v/>
      </c>
      <c r="K49" s="69" t="str">
        <f t="shared" si="8"/>
        <v/>
      </c>
      <c r="L49" s="69" t="str">
        <f t="shared" si="9"/>
        <v/>
      </c>
      <c r="M49" s="69" t="str">
        <f t="shared" si="10"/>
        <v/>
      </c>
      <c r="N49" s="69" t="str">
        <f t="shared" si="11"/>
        <v/>
      </c>
      <c r="O49" s="73" t="e">
        <f t="shared" si="0"/>
        <v>#N/A</v>
      </c>
      <c r="P49" s="74" t="e">
        <f t="shared" si="17"/>
        <v>#N/A</v>
      </c>
      <c r="Q49" s="74" t="e">
        <f t="shared" si="18"/>
        <v>#N/A</v>
      </c>
      <c r="R49" s="74" t="e">
        <f>IF(ISNUMBER(Table13235425723[[#This Row],[Value]]),K49,NA())</f>
        <v>#N/A</v>
      </c>
      <c r="S49" s="69" t="str">
        <f t="shared" si="12"/>
        <v/>
      </c>
      <c r="T49" s="69" t="str">
        <f t="shared" si="13"/>
        <v/>
      </c>
      <c r="U49" s="69" t="str">
        <f t="shared" si="14"/>
        <v/>
      </c>
      <c r="V49" s="69" t="str">
        <f>IF(AND(ISNUMBER(O49),U49=1),Table13235425723[[#This Row],[Value]],"")</f>
        <v/>
      </c>
      <c r="W49" s="75"/>
    </row>
    <row r="50" spans="1:23" ht="15.75" x14ac:dyDescent="0.25">
      <c r="A50" s="22"/>
      <c r="B50" s="23"/>
      <c r="C50" s="23"/>
      <c r="D50" s="80"/>
      <c r="E50" s="80"/>
      <c r="F50" s="70" t="str">
        <f t="shared" si="4"/>
        <v/>
      </c>
      <c r="G50" s="76" t="str">
        <f t="shared" si="5"/>
        <v/>
      </c>
      <c r="H50" s="26"/>
      <c r="I50" s="72" t="str">
        <f t="shared" si="6"/>
        <v/>
      </c>
      <c r="J50" s="69" t="str">
        <f t="shared" si="7"/>
        <v/>
      </c>
      <c r="K50" s="69" t="str">
        <f t="shared" si="8"/>
        <v/>
      </c>
      <c r="L50" s="69" t="str">
        <f t="shared" si="9"/>
        <v/>
      </c>
      <c r="M50" s="69" t="str">
        <f t="shared" si="10"/>
        <v/>
      </c>
      <c r="N50" s="69" t="str">
        <f t="shared" si="11"/>
        <v/>
      </c>
      <c r="O50" s="73" t="e">
        <f t="shared" si="0"/>
        <v>#N/A</v>
      </c>
      <c r="P50" s="74" t="e">
        <f t="shared" si="17"/>
        <v>#N/A</v>
      </c>
      <c r="Q50" s="74" t="e">
        <f t="shared" si="18"/>
        <v>#N/A</v>
      </c>
      <c r="R50" s="74" t="e">
        <f>IF(ISNUMBER(Table13235425723[[#This Row],[Value]]),K50,NA())</f>
        <v>#N/A</v>
      </c>
      <c r="S50" s="69" t="str">
        <f t="shared" si="12"/>
        <v/>
      </c>
      <c r="T50" s="69" t="str">
        <f t="shared" si="13"/>
        <v/>
      </c>
      <c r="U50" s="69" t="str">
        <f t="shared" si="14"/>
        <v/>
      </c>
      <c r="V50" s="69" t="str">
        <f>IF(AND(ISNUMBER(O50),U50=1),Table13235425723[[#This Row],[Value]],"")</f>
        <v/>
      </c>
      <c r="W50" s="75"/>
    </row>
    <row r="51" spans="1:23" ht="15.75" x14ac:dyDescent="0.25">
      <c r="A51" s="22"/>
      <c r="B51" s="23"/>
      <c r="C51" s="23"/>
      <c r="D51" s="80"/>
      <c r="E51" s="80"/>
      <c r="F51" s="70" t="str">
        <f t="shared" si="4"/>
        <v/>
      </c>
      <c r="G51" s="76" t="str">
        <f t="shared" si="5"/>
        <v/>
      </c>
      <c r="H51" s="26"/>
      <c r="I51" s="72" t="str">
        <f t="shared" si="6"/>
        <v/>
      </c>
      <c r="J51" s="69" t="str">
        <f t="shared" si="7"/>
        <v/>
      </c>
      <c r="K51" s="69" t="str">
        <f t="shared" si="8"/>
        <v/>
      </c>
      <c r="L51" s="69" t="str">
        <f t="shared" si="9"/>
        <v/>
      </c>
      <c r="M51" s="69" t="str">
        <f t="shared" si="10"/>
        <v/>
      </c>
      <c r="N51" s="69" t="str">
        <f t="shared" si="11"/>
        <v/>
      </c>
      <c r="O51" s="73" t="e">
        <f t="shared" si="0"/>
        <v>#N/A</v>
      </c>
      <c r="P51" s="74" t="e">
        <f t="shared" si="17"/>
        <v>#N/A</v>
      </c>
      <c r="Q51" s="74" t="e">
        <f t="shared" si="18"/>
        <v>#N/A</v>
      </c>
      <c r="R51" s="74" t="e">
        <f>IF(ISNUMBER(Table13235425723[[#This Row],[Value]]),K51,NA())</f>
        <v>#N/A</v>
      </c>
      <c r="S51" s="69" t="str">
        <f t="shared" si="12"/>
        <v/>
      </c>
      <c r="T51" s="69" t="str">
        <f t="shared" si="13"/>
        <v/>
      </c>
      <c r="U51" s="69" t="str">
        <f t="shared" si="14"/>
        <v/>
      </c>
      <c r="V51" s="69" t="str">
        <f>IF(AND(ISNUMBER(O51),U51=1),Table13235425723[[#This Row],[Value]],"")</f>
        <v/>
      </c>
      <c r="W51" s="75"/>
    </row>
    <row r="52" spans="1:23" ht="15.75" x14ac:dyDescent="0.25">
      <c r="A52" s="22"/>
      <c r="B52" s="23"/>
      <c r="C52" s="23"/>
      <c r="D52" s="80"/>
      <c r="E52" s="80"/>
      <c r="F52" s="70" t="str">
        <f t="shared" si="4"/>
        <v/>
      </c>
      <c r="G52" s="76" t="str">
        <f t="shared" si="5"/>
        <v/>
      </c>
      <c r="H52" s="26"/>
      <c r="I52" s="72" t="str">
        <f t="shared" si="6"/>
        <v/>
      </c>
      <c r="J52" s="69" t="str">
        <f t="shared" si="7"/>
        <v/>
      </c>
      <c r="K52" s="69" t="str">
        <f t="shared" si="8"/>
        <v/>
      </c>
      <c r="L52" s="69" t="str">
        <f t="shared" si="9"/>
        <v/>
      </c>
      <c r="M52" s="69" t="str">
        <f t="shared" si="10"/>
        <v/>
      </c>
      <c r="N52" s="69" t="str">
        <f t="shared" si="11"/>
        <v/>
      </c>
      <c r="O52" s="73" t="e">
        <f t="shared" si="0"/>
        <v>#N/A</v>
      </c>
      <c r="P52" s="74" t="e">
        <f t="shared" si="17"/>
        <v>#N/A</v>
      </c>
      <c r="Q52" s="74" t="e">
        <f t="shared" si="18"/>
        <v>#N/A</v>
      </c>
      <c r="R52" s="74" t="e">
        <f>IF(ISNUMBER(Table13235425723[[#This Row],[Value]]),K52,NA())</f>
        <v>#N/A</v>
      </c>
      <c r="S52" s="69" t="str">
        <f t="shared" si="12"/>
        <v/>
      </c>
      <c r="T52" s="69" t="str">
        <f t="shared" si="13"/>
        <v/>
      </c>
      <c r="U52" s="69" t="str">
        <f t="shared" si="14"/>
        <v/>
      </c>
      <c r="V52" s="69" t="str">
        <f>IF(AND(ISNUMBER(O52),U52=1),Table13235425723[[#This Row],[Value]],"")</f>
        <v/>
      </c>
      <c r="W52" s="75"/>
    </row>
    <row r="53" spans="1:23" ht="15.75" x14ac:dyDescent="0.25">
      <c r="A53" s="22"/>
      <c r="B53" s="23"/>
      <c r="C53" s="23"/>
      <c r="D53" s="80"/>
      <c r="E53" s="80"/>
      <c r="F53" s="70" t="str">
        <f t="shared" si="4"/>
        <v/>
      </c>
      <c r="G53" s="76" t="str">
        <f t="shared" si="5"/>
        <v/>
      </c>
      <c r="H53" s="26"/>
      <c r="I53" s="72" t="str">
        <f t="shared" si="6"/>
        <v/>
      </c>
      <c r="J53" s="69" t="str">
        <f t="shared" si="7"/>
        <v/>
      </c>
      <c r="K53" s="69" t="str">
        <f t="shared" si="8"/>
        <v/>
      </c>
      <c r="L53" s="69" t="str">
        <f t="shared" si="9"/>
        <v/>
      </c>
      <c r="M53" s="69" t="str">
        <f t="shared" si="10"/>
        <v/>
      </c>
      <c r="N53" s="69" t="str">
        <f t="shared" si="11"/>
        <v/>
      </c>
      <c r="O53" s="73" t="e">
        <f t="shared" si="0"/>
        <v>#N/A</v>
      </c>
      <c r="P53" s="74" t="e">
        <f t="shared" si="17"/>
        <v>#N/A</v>
      </c>
      <c r="Q53" s="74" t="e">
        <f t="shared" si="18"/>
        <v>#N/A</v>
      </c>
      <c r="R53" s="74" t="e">
        <f>IF(ISNUMBER(Table13235425723[[#This Row],[Value]]),K53,NA())</f>
        <v>#N/A</v>
      </c>
      <c r="S53" s="69" t="str">
        <f t="shared" si="12"/>
        <v/>
      </c>
      <c r="T53" s="69" t="str">
        <f t="shared" si="13"/>
        <v/>
      </c>
      <c r="U53" s="69" t="str">
        <f t="shared" si="14"/>
        <v/>
      </c>
      <c r="V53" s="69" t="str">
        <f>IF(AND(ISNUMBER(O53),U53=1),Table13235425723[[#This Row],[Value]],"")</f>
        <v/>
      </c>
      <c r="W53" s="75"/>
    </row>
    <row r="54" spans="1:23" ht="15.75" x14ac:dyDescent="0.25">
      <c r="A54" s="22"/>
      <c r="B54" s="23"/>
      <c r="C54" s="23"/>
      <c r="D54" s="79"/>
      <c r="E54" s="79"/>
      <c r="F54" s="70" t="str">
        <f t="shared" si="4"/>
        <v/>
      </c>
      <c r="G54" s="76" t="str">
        <f t="shared" si="5"/>
        <v/>
      </c>
      <c r="H54" s="26"/>
      <c r="I54" s="72" t="str">
        <f t="shared" si="6"/>
        <v/>
      </c>
      <c r="J54" s="69" t="str">
        <f t="shared" si="7"/>
        <v/>
      </c>
      <c r="K54" s="69" t="str">
        <f t="shared" si="8"/>
        <v/>
      </c>
      <c r="L54" s="69" t="str">
        <f t="shared" si="9"/>
        <v/>
      </c>
      <c r="M54" s="69" t="str">
        <f t="shared" si="10"/>
        <v/>
      </c>
      <c r="N54" s="69" t="str">
        <f t="shared" si="11"/>
        <v/>
      </c>
      <c r="O54" s="73" t="e">
        <f t="shared" si="0"/>
        <v>#N/A</v>
      </c>
      <c r="P54" s="74" t="e">
        <f t="shared" si="17"/>
        <v>#N/A</v>
      </c>
      <c r="Q54" s="74" t="e">
        <f t="shared" si="18"/>
        <v>#N/A</v>
      </c>
      <c r="R54" s="74" t="e">
        <f>IF(ISNUMBER(Table13235425723[[#This Row],[Value]]),K54,NA())</f>
        <v>#N/A</v>
      </c>
      <c r="S54" s="69" t="str">
        <f t="shared" si="12"/>
        <v/>
      </c>
      <c r="T54" s="69" t="str">
        <f t="shared" si="13"/>
        <v/>
      </c>
      <c r="U54" s="69" t="str">
        <f t="shared" si="14"/>
        <v/>
      </c>
      <c r="V54" s="69" t="str">
        <f>IF(AND(ISNUMBER(O54),U54=1),Table13235425723[[#This Row],[Value]],"")</f>
        <v/>
      </c>
      <c r="W54" s="75"/>
    </row>
    <row r="55" spans="1:23" ht="15.75" x14ac:dyDescent="0.25">
      <c r="A55" s="22"/>
      <c r="B55" s="23"/>
      <c r="C55" s="23"/>
      <c r="D55" s="80"/>
      <c r="E55" s="80"/>
      <c r="F55" s="70" t="str">
        <f t="shared" si="4"/>
        <v/>
      </c>
      <c r="G55" s="76" t="str">
        <f t="shared" si="5"/>
        <v/>
      </c>
      <c r="H55" s="26"/>
      <c r="I55" s="72" t="str">
        <f t="shared" si="6"/>
        <v/>
      </c>
      <c r="J55" s="69" t="str">
        <f t="shared" si="7"/>
        <v/>
      </c>
      <c r="K55" s="69" t="str">
        <f t="shared" si="8"/>
        <v/>
      </c>
      <c r="L55" s="69" t="str">
        <f t="shared" si="9"/>
        <v/>
      </c>
      <c r="M55" s="69" t="str">
        <f t="shared" si="10"/>
        <v/>
      </c>
      <c r="N55" s="69" t="str">
        <f t="shared" si="11"/>
        <v/>
      </c>
      <c r="O55" s="73" t="e">
        <f t="shared" si="0"/>
        <v>#N/A</v>
      </c>
      <c r="P55" s="74" t="e">
        <f t="shared" si="17"/>
        <v>#N/A</v>
      </c>
      <c r="Q55" s="74" t="e">
        <f t="shared" si="18"/>
        <v>#N/A</v>
      </c>
      <c r="R55" s="74" t="e">
        <f>IF(ISNUMBER(Table13235425723[[#This Row],[Value]]),K55,NA())</f>
        <v>#N/A</v>
      </c>
      <c r="S55" s="69" t="str">
        <f t="shared" si="12"/>
        <v/>
      </c>
      <c r="T55" s="69" t="str">
        <f t="shared" si="13"/>
        <v/>
      </c>
      <c r="U55" s="69" t="str">
        <f t="shared" si="14"/>
        <v/>
      </c>
      <c r="V55" s="69" t="str">
        <f>IF(AND(ISNUMBER(O55),U55=1),Table13235425723[[#This Row],[Value]],"")</f>
        <v/>
      </c>
      <c r="W55" s="75"/>
    </row>
    <row r="56" spans="1:23" ht="15.75" x14ac:dyDescent="0.25">
      <c r="A56" s="22"/>
      <c r="B56" s="23"/>
      <c r="C56" s="23"/>
      <c r="D56" s="80"/>
      <c r="E56" s="80"/>
      <c r="F56" s="70" t="str">
        <f t="shared" si="4"/>
        <v/>
      </c>
      <c r="G56" s="76" t="str">
        <f t="shared" si="5"/>
        <v/>
      </c>
      <c r="H56" s="26"/>
      <c r="I56" s="72" t="str">
        <f t="shared" si="6"/>
        <v/>
      </c>
      <c r="J56" s="69" t="str">
        <f t="shared" si="7"/>
        <v/>
      </c>
      <c r="K56" s="69" t="str">
        <f t="shared" si="8"/>
        <v/>
      </c>
      <c r="L56" s="69" t="str">
        <f t="shared" si="9"/>
        <v/>
      </c>
      <c r="M56" s="69" t="str">
        <f t="shared" si="10"/>
        <v/>
      </c>
      <c r="N56" s="69" t="str">
        <f t="shared" si="11"/>
        <v/>
      </c>
      <c r="O56" s="73" t="e">
        <f t="shared" si="0"/>
        <v>#N/A</v>
      </c>
      <c r="P56" s="74" t="e">
        <f t="shared" si="17"/>
        <v>#N/A</v>
      </c>
      <c r="Q56" s="74" t="e">
        <f t="shared" si="18"/>
        <v>#N/A</v>
      </c>
      <c r="R56" s="74" t="e">
        <f>IF(ISNUMBER(Table13235425723[[#This Row],[Value]]),K56,NA())</f>
        <v>#N/A</v>
      </c>
      <c r="S56" s="69" t="str">
        <f t="shared" si="12"/>
        <v/>
      </c>
      <c r="T56" s="69" t="str">
        <f t="shared" si="13"/>
        <v/>
      </c>
      <c r="U56" s="69" t="str">
        <f t="shared" si="14"/>
        <v/>
      </c>
      <c r="V56" s="69" t="str">
        <f>IF(AND(ISNUMBER(O56),U56=1),Table13235425723[[#This Row],[Value]],"")</f>
        <v/>
      </c>
      <c r="W56" s="75"/>
    </row>
    <row r="57" spans="1:23" ht="15.75" x14ac:dyDescent="0.25">
      <c r="A57" s="22"/>
      <c r="B57" s="23"/>
      <c r="C57" s="23"/>
      <c r="D57" s="80"/>
      <c r="E57" s="80"/>
      <c r="F57" s="70" t="str">
        <f t="shared" si="4"/>
        <v/>
      </c>
      <c r="G57" s="76" t="str">
        <f t="shared" si="5"/>
        <v/>
      </c>
      <c r="H57" s="26"/>
      <c r="I57" s="72" t="str">
        <f t="shared" si="6"/>
        <v/>
      </c>
      <c r="J57" s="69" t="str">
        <f t="shared" si="7"/>
        <v/>
      </c>
      <c r="K57" s="69" t="str">
        <f t="shared" si="8"/>
        <v/>
      </c>
      <c r="L57" s="69" t="str">
        <f t="shared" si="9"/>
        <v/>
      </c>
      <c r="M57" s="69" t="str">
        <f t="shared" si="10"/>
        <v/>
      </c>
      <c r="N57" s="69" t="str">
        <f t="shared" si="11"/>
        <v/>
      </c>
      <c r="O57" s="73" t="e">
        <f t="shared" si="0"/>
        <v>#N/A</v>
      </c>
      <c r="P57" s="74" t="e">
        <f t="shared" si="17"/>
        <v>#N/A</v>
      </c>
      <c r="Q57" s="74" t="e">
        <f t="shared" si="18"/>
        <v>#N/A</v>
      </c>
      <c r="R57" s="74" t="e">
        <f>IF(ISNUMBER(Table13235425723[[#This Row],[Value]]),K57,NA())</f>
        <v>#N/A</v>
      </c>
      <c r="S57" s="69" t="str">
        <f t="shared" si="12"/>
        <v/>
      </c>
      <c r="T57" s="69" t="str">
        <f t="shared" si="13"/>
        <v/>
      </c>
      <c r="U57" s="69" t="str">
        <f t="shared" si="14"/>
        <v/>
      </c>
      <c r="V57" s="69" t="str">
        <f>IF(AND(ISNUMBER(O57),U57=1),Table13235425723[[#This Row],[Value]],"")</f>
        <v/>
      </c>
      <c r="W57" s="75"/>
    </row>
    <row r="58" spans="1:23" ht="15.75" x14ac:dyDescent="0.25">
      <c r="A58" s="22"/>
      <c r="B58" s="23"/>
      <c r="C58" s="23"/>
      <c r="D58" s="80"/>
      <c r="E58" s="80"/>
      <c r="F58" s="70" t="str">
        <f t="shared" si="4"/>
        <v/>
      </c>
      <c r="G58" s="76" t="str">
        <f t="shared" si="5"/>
        <v/>
      </c>
      <c r="H58" s="26"/>
      <c r="I58" s="72" t="str">
        <f t="shared" si="6"/>
        <v/>
      </c>
      <c r="J58" s="69" t="str">
        <f t="shared" si="7"/>
        <v/>
      </c>
      <c r="K58" s="69" t="str">
        <f t="shared" si="8"/>
        <v/>
      </c>
      <c r="L58" s="69" t="str">
        <f t="shared" si="9"/>
        <v/>
      </c>
      <c r="M58" s="69" t="str">
        <f t="shared" si="10"/>
        <v/>
      </c>
      <c r="N58" s="69" t="str">
        <f t="shared" si="11"/>
        <v/>
      </c>
      <c r="O58" s="73" t="e">
        <f t="shared" si="0"/>
        <v>#N/A</v>
      </c>
      <c r="P58" s="74" t="e">
        <f t="shared" si="17"/>
        <v>#N/A</v>
      </c>
      <c r="Q58" s="74" t="e">
        <f t="shared" si="18"/>
        <v>#N/A</v>
      </c>
      <c r="R58" s="74" t="e">
        <f>IF(ISNUMBER(Table13235425723[[#This Row],[Value]]),K58,NA())</f>
        <v>#N/A</v>
      </c>
      <c r="S58" s="69" t="str">
        <f t="shared" si="12"/>
        <v/>
      </c>
      <c r="T58" s="69" t="str">
        <f t="shared" si="13"/>
        <v/>
      </c>
      <c r="U58" s="69" t="str">
        <f t="shared" si="14"/>
        <v/>
      </c>
      <c r="V58" s="69" t="str">
        <f>IF(AND(ISNUMBER(O58),U58=1),Table13235425723[[#This Row],[Value]],"")</f>
        <v/>
      </c>
      <c r="W58" s="75"/>
    </row>
    <row r="59" spans="1:23" ht="15.75" x14ac:dyDescent="0.25">
      <c r="A59" s="22"/>
      <c r="B59" s="23"/>
      <c r="C59" s="23"/>
      <c r="D59" s="79"/>
      <c r="E59" s="79"/>
      <c r="F59" s="70" t="str">
        <f t="shared" si="4"/>
        <v/>
      </c>
      <c r="G59" s="76" t="str">
        <f t="shared" si="5"/>
        <v/>
      </c>
      <c r="H59" s="26"/>
      <c r="I59" s="72" t="str">
        <f t="shared" si="6"/>
        <v/>
      </c>
      <c r="J59" s="69" t="str">
        <f t="shared" si="7"/>
        <v/>
      </c>
      <c r="K59" s="69" t="str">
        <f t="shared" si="8"/>
        <v/>
      </c>
      <c r="L59" s="69" t="str">
        <f t="shared" si="9"/>
        <v/>
      </c>
      <c r="M59" s="69" t="str">
        <f t="shared" si="10"/>
        <v/>
      </c>
      <c r="N59" s="69" t="str">
        <f t="shared" si="11"/>
        <v/>
      </c>
      <c r="O59" s="73" t="e">
        <f t="shared" si="0"/>
        <v>#N/A</v>
      </c>
      <c r="P59" s="74" t="e">
        <f t="shared" si="17"/>
        <v>#N/A</v>
      </c>
      <c r="Q59" s="74" t="e">
        <f t="shared" si="18"/>
        <v>#N/A</v>
      </c>
      <c r="R59" s="74" t="e">
        <f>IF(ISNUMBER(Table13235425723[[#This Row],[Value]]),K59,NA())</f>
        <v>#N/A</v>
      </c>
      <c r="S59" s="69" t="str">
        <f t="shared" si="12"/>
        <v/>
      </c>
      <c r="T59" s="69" t="str">
        <f t="shared" si="13"/>
        <v/>
      </c>
      <c r="U59" s="69" t="str">
        <f t="shared" si="14"/>
        <v/>
      </c>
      <c r="V59" s="69" t="str">
        <f>IF(AND(ISNUMBER(O59),U59=1),Table13235425723[[#This Row],[Value]],"")</f>
        <v/>
      </c>
      <c r="W59" s="75"/>
    </row>
    <row r="60" spans="1:23" ht="15.75" x14ac:dyDescent="0.25">
      <c r="A60" s="22"/>
      <c r="B60" s="23"/>
      <c r="C60" s="23"/>
      <c r="D60" s="80"/>
      <c r="E60" s="80"/>
      <c r="F60" s="70" t="str">
        <f t="shared" si="4"/>
        <v/>
      </c>
      <c r="G60" s="76" t="str">
        <f t="shared" si="5"/>
        <v/>
      </c>
      <c r="H60" s="26"/>
      <c r="I60" s="72" t="str">
        <f t="shared" si="6"/>
        <v/>
      </c>
      <c r="J60" s="69" t="str">
        <f t="shared" si="7"/>
        <v/>
      </c>
      <c r="K60" s="69" t="str">
        <f t="shared" si="8"/>
        <v/>
      </c>
      <c r="L60" s="69" t="str">
        <f t="shared" si="9"/>
        <v/>
      </c>
      <c r="M60" s="69" t="str">
        <f t="shared" si="10"/>
        <v/>
      </c>
      <c r="N60" s="69" t="str">
        <f t="shared" si="11"/>
        <v/>
      </c>
      <c r="O60" s="73" t="e">
        <f t="shared" si="0"/>
        <v>#N/A</v>
      </c>
      <c r="P60" s="74" t="e">
        <f t="shared" si="17"/>
        <v>#N/A</v>
      </c>
      <c r="Q60" s="74" t="e">
        <f t="shared" si="18"/>
        <v>#N/A</v>
      </c>
      <c r="R60" s="74" t="e">
        <f>IF(ISNUMBER(Table13235425723[[#This Row],[Value]]),K60,NA())</f>
        <v>#N/A</v>
      </c>
      <c r="S60" s="69" t="str">
        <f t="shared" si="12"/>
        <v/>
      </c>
      <c r="T60" s="69" t="str">
        <f t="shared" si="13"/>
        <v/>
      </c>
      <c r="U60" s="69" t="str">
        <f t="shared" si="14"/>
        <v/>
      </c>
      <c r="V60" s="69" t="str">
        <f>IF(AND(ISNUMBER(O60),U60=1),Table13235425723[[#This Row],[Value]],"")</f>
        <v/>
      </c>
      <c r="W60" s="75"/>
    </row>
    <row r="61" spans="1:23" ht="15.75" x14ac:dyDescent="0.25">
      <c r="A61" s="22"/>
      <c r="B61" s="23"/>
      <c r="C61" s="23"/>
      <c r="D61" s="80"/>
      <c r="E61" s="80"/>
      <c r="F61" s="70" t="str">
        <f t="shared" si="4"/>
        <v/>
      </c>
      <c r="G61" s="76" t="str">
        <f t="shared" si="5"/>
        <v/>
      </c>
      <c r="H61" s="26"/>
      <c r="I61" s="72" t="str">
        <f t="shared" si="6"/>
        <v/>
      </c>
      <c r="J61" s="69" t="str">
        <f t="shared" si="7"/>
        <v/>
      </c>
      <c r="K61" s="69" t="str">
        <f t="shared" si="8"/>
        <v/>
      </c>
      <c r="L61" s="69" t="str">
        <f t="shared" si="9"/>
        <v/>
      </c>
      <c r="M61" s="69" t="str">
        <f t="shared" si="10"/>
        <v/>
      </c>
      <c r="N61" s="69" t="str">
        <f t="shared" si="11"/>
        <v/>
      </c>
      <c r="O61" s="73" t="e">
        <f t="shared" si="0"/>
        <v>#N/A</v>
      </c>
      <c r="P61" s="74" t="e">
        <f t="shared" si="17"/>
        <v>#N/A</v>
      </c>
      <c r="Q61" s="74" t="e">
        <f t="shared" si="18"/>
        <v>#N/A</v>
      </c>
      <c r="R61" s="74" t="e">
        <f>IF(ISNUMBER(Table13235425723[[#This Row],[Value]]),K61,NA())</f>
        <v>#N/A</v>
      </c>
      <c r="S61" s="69" t="str">
        <f t="shared" si="12"/>
        <v/>
      </c>
      <c r="T61" s="69" t="str">
        <f t="shared" si="13"/>
        <v/>
      </c>
      <c r="U61" s="69" t="str">
        <f t="shared" si="14"/>
        <v/>
      </c>
      <c r="V61" s="69" t="str">
        <f>IF(AND(ISNUMBER(O61),U61=1),Table13235425723[[#This Row],[Value]],"")</f>
        <v/>
      </c>
      <c r="W61" s="75"/>
    </row>
    <row r="62" spans="1:23" ht="15.75" x14ac:dyDescent="0.25">
      <c r="A62" s="22"/>
      <c r="B62" s="23"/>
      <c r="C62" s="23"/>
      <c r="D62" s="80"/>
      <c r="E62" s="80"/>
      <c r="F62" s="70" t="str">
        <f t="shared" si="4"/>
        <v/>
      </c>
      <c r="G62" s="76" t="str">
        <f t="shared" si="5"/>
        <v/>
      </c>
      <c r="H62" s="26"/>
      <c r="I62" s="72" t="str">
        <f t="shared" si="6"/>
        <v/>
      </c>
      <c r="J62" s="69" t="str">
        <f t="shared" si="7"/>
        <v/>
      </c>
      <c r="K62" s="69" t="str">
        <f t="shared" si="8"/>
        <v/>
      </c>
      <c r="L62" s="69" t="str">
        <f t="shared" si="9"/>
        <v/>
      </c>
      <c r="M62" s="69" t="str">
        <f t="shared" si="10"/>
        <v/>
      </c>
      <c r="N62" s="69" t="str">
        <f t="shared" si="11"/>
        <v/>
      </c>
      <c r="O62" s="73" t="e">
        <f t="shared" si="0"/>
        <v>#N/A</v>
      </c>
      <c r="P62" s="74" t="e">
        <f t="shared" si="17"/>
        <v>#N/A</v>
      </c>
      <c r="Q62" s="74" t="e">
        <f t="shared" si="18"/>
        <v>#N/A</v>
      </c>
      <c r="R62" s="74" t="e">
        <f>IF(ISNUMBER(Table13235425723[[#This Row],[Value]]),K62,NA())</f>
        <v>#N/A</v>
      </c>
      <c r="S62" s="69" t="str">
        <f t="shared" si="12"/>
        <v/>
      </c>
      <c r="T62" s="69" t="str">
        <f t="shared" si="13"/>
        <v/>
      </c>
      <c r="U62" s="69" t="str">
        <f t="shared" si="14"/>
        <v/>
      </c>
      <c r="V62" s="69" t="str">
        <f>IF(AND(ISNUMBER(O62),U62=1),Table13235425723[[#This Row],[Value]],"")</f>
        <v/>
      </c>
      <c r="W62" s="75"/>
    </row>
    <row r="63" spans="1:23" ht="15.75" x14ac:dyDescent="0.25">
      <c r="A63" s="22"/>
      <c r="B63" s="23"/>
      <c r="C63" s="23"/>
      <c r="D63" s="79"/>
      <c r="E63" s="79"/>
      <c r="F63" s="70" t="str">
        <f t="shared" si="4"/>
        <v/>
      </c>
      <c r="G63" s="76" t="str">
        <f t="shared" si="5"/>
        <v/>
      </c>
      <c r="H63" s="26"/>
      <c r="I63" s="72" t="str">
        <f t="shared" si="6"/>
        <v/>
      </c>
      <c r="J63" s="69" t="str">
        <f t="shared" si="7"/>
        <v/>
      </c>
      <c r="K63" s="69" t="str">
        <f t="shared" si="8"/>
        <v/>
      </c>
      <c r="L63" s="69" t="str">
        <f t="shared" si="9"/>
        <v/>
      </c>
      <c r="M63" s="69" t="str">
        <f t="shared" si="10"/>
        <v/>
      </c>
      <c r="N63" s="69" t="str">
        <f t="shared" si="11"/>
        <v/>
      </c>
      <c r="O63" s="73" t="e">
        <f t="shared" si="0"/>
        <v>#N/A</v>
      </c>
      <c r="P63" s="74" t="e">
        <f t="shared" si="17"/>
        <v>#N/A</v>
      </c>
      <c r="Q63" s="74" t="e">
        <f t="shared" si="18"/>
        <v>#N/A</v>
      </c>
      <c r="R63" s="74" t="e">
        <f>IF(ISNUMBER(Table13235425723[[#This Row],[Value]]),K63,NA())</f>
        <v>#N/A</v>
      </c>
      <c r="S63" s="69" t="str">
        <f t="shared" si="12"/>
        <v/>
      </c>
      <c r="T63" s="69" t="str">
        <f t="shared" si="13"/>
        <v/>
      </c>
      <c r="U63" s="69" t="str">
        <f t="shared" si="14"/>
        <v/>
      </c>
      <c r="V63" s="69" t="str">
        <f>IF(AND(ISNUMBER(O63),U63=1),Table13235425723[[#This Row],[Value]],"")</f>
        <v/>
      </c>
      <c r="W63" s="75"/>
    </row>
    <row r="64" spans="1:23" ht="15.75" x14ac:dyDescent="0.25">
      <c r="A64" s="22"/>
      <c r="B64" s="23"/>
      <c r="C64" s="23"/>
      <c r="D64" s="80"/>
      <c r="E64" s="80"/>
      <c r="F64" s="70" t="str">
        <f t="shared" si="4"/>
        <v/>
      </c>
      <c r="G64" s="76" t="str">
        <f t="shared" si="5"/>
        <v/>
      </c>
      <c r="H64" s="26"/>
      <c r="I64" s="72" t="str">
        <f t="shared" si="6"/>
        <v/>
      </c>
      <c r="J64" s="69" t="str">
        <f t="shared" si="7"/>
        <v/>
      </c>
      <c r="K64" s="69" t="str">
        <f t="shared" si="8"/>
        <v/>
      </c>
      <c r="L64" s="69" t="str">
        <f t="shared" si="9"/>
        <v/>
      </c>
      <c r="M64" s="69" t="str">
        <f t="shared" si="10"/>
        <v/>
      </c>
      <c r="N64" s="69" t="str">
        <f t="shared" si="11"/>
        <v/>
      </c>
      <c r="O64" s="73" t="e">
        <f t="shared" si="0"/>
        <v>#N/A</v>
      </c>
      <c r="P64" s="74" t="e">
        <f t="shared" si="17"/>
        <v>#N/A</v>
      </c>
      <c r="Q64" s="74" t="e">
        <f t="shared" si="18"/>
        <v>#N/A</v>
      </c>
      <c r="R64" s="74" t="e">
        <f>IF(ISNUMBER(Table13235425723[[#This Row],[Value]]),K64,NA())</f>
        <v>#N/A</v>
      </c>
      <c r="S64" s="69" t="str">
        <f t="shared" si="12"/>
        <v/>
      </c>
      <c r="T64" s="69" t="str">
        <f t="shared" si="13"/>
        <v/>
      </c>
      <c r="U64" s="69" t="str">
        <f t="shared" si="14"/>
        <v/>
      </c>
      <c r="V64" s="69" t="str">
        <f>IF(AND(ISNUMBER(O64),U64=1),Table13235425723[[#This Row],[Value]],"")</f>
        <v/>
      </c>
      <c r="W64" s="75"/>
    </row>
    <row r="65" spans="1:23" ht="15.75" x14ac:dyDescent="0.25">
      <c r="A65" s="22"/>
      <c r="B65" s="23"/>
      <c r="C65" s="23"/>
      <c r="D65" s="80"/>
      <c r="E65" s="80"/>
      <c r="F65" s="70" t="str">
        <f t="shared" si="4"/>
        <v/>
      </c>
      <c r="G65" s="76" t="str">
        <f t="shared" si="5"/>
        <v/>
      </c>
      <c r="H65" s="26"/>
      <c r="I65" s="72" t="str">
        <f t="shared" si="6"/>
        <v/>
      </c>
      <c r="J65" s="69" t="str">
        <f t="shared" si="7"/>
        <v/>
      </c>
      <c r="K65" s="69" t="str">
        <f t="shared" si="8"/>
        <v/>
      </c>
      <c r="L65" s="69" t="str">
        <f t="shared" si="9"/>
        <v/>
      </c>
      <c r="M65" s="69" t="str">
        <f t="shared" si="10"/>
        <v/>
      </c>
      <c r="N65" s="69" t="str">
        <f t="shared" si="11"/>
        <v/>
      </c>
      <c r="O65" s="73" t="e">
        <f t="shared" si="0"/>
        <v>#N/A</v>
      </c>
      <c r="P65" s="74" t="e">
        <f t="shared" si="17"/>
        <v>#N/A</v>
      </c>
      <c r="Q65" s="74" t="e">
        <f t="shared" si="18"/>
        <v>#N/A</v>
      </c>
      <c r="R65" s="74" t="e">
        <f>IF(ISNUMBER(Table13235425723[[#This Row],[Value]]),K65,NA())</f>
        <v>#N/A</v>
      </c>
      <c r="S65" s="69" t="str">
        <f t="shared" si="12"/>
        <v/>
      </c>
      <c r="T65" s="69" t="str">
        <f t="shared" si="13"/>
        <v/>
      </c>
      <c r="U65" s="69" t="str">
        <f t="shared" si="14"/>
        <v/>
      </c>
      <c r="V65" s="69" t="str">
        <f>IF(AND(ISNUMBER(O65),U65=1),Table13235425723[[#This Row],[Value]],"")</f>
        <v/>
      </c>
      <c r="W65" s="75"/>
    </row>
    <row r="66" spans="1:23" ht="15.75" x14ac:dyDescent="0.25">
      <c r="A66" s="22"/>
      <c r="B66" s="23"/>
      <c r="C66" s="23"/>
      <c r="D66" s="80"/>
      <c r="E66" s="80"/>
      <c r="F66" s="70" t="str">
        <f t="shared" si="4"/>
        <v/>
      </c>
      <c r="G66" s="76" t="str">
        <f t="shared" si="5"/>
        <v/>
      </c>
      <c r="H66" s="26"/>
      <c r="I66" s="72" t="str">
        <f t="shared" si="6"/>
        <v/>
      </c>
      <c r="J66" s="69" t="str">
        <f t="shared" si="7"/>
        <v/>
      </c>
      <c r="K66" s="69" t="str">
        <f t="shared" si="8"/>
        <v/>
      </c>
      <c r="L66" s="69" t="str">
        <f t="shared" si="9"/>
        <v/>
      </c>
      <c r="M66" s="69" t="str">
        <f t="shared" si="10"/>
        <v/>
      </c>
      <c r="N66" s="69" t="str">
        <f t="shared" si="11"/>
        <v/>
      </c>
      <c r="O66" s="73" t="e">
        <f t="shared" si="0"/>
        <v>#N/A</v>
      </c>
      <c r="P66" s="74" t="e">
        <f t="shared" si="17"/>
        <v>#N/A</v>
      </c>
      <c r="Q66" s="74" t="e">
        <f t="shared" si="18"/>
        <v>#N/A</v>
      </c>
      <c r="R66" s="74" t="e">
        <f>IF(ISNUMBER(Table13235425723[[#This Row],[Value]]),K66,NA())</f>
        <v>#N/A</v>
      </c>
      <c r="S66" s="69" t="str">
        <f t="shared" si="12"/>
        <v/>
      </c>
      <c r="T66" s="69" t="str">
        <f t="shared" si="13"/>
        <v/>
      </c>
      <c r="U66" s="69" t="str">
        <f t="shared" si="14"/>
        <v/>
      </c>
      <c r="V66" s="69" t="str">
        <f>IF(AND(ISNUMBER(O66),U66=1),Table13235425723[[#This Row],[Value]],"")</f>
        <v/>
      </c>
      <c r="W66" s="75"/>
    </row>
    <row r="67" spans="1:23" ht="15.75" x14ac:dyDescent="0.25">
      <c r="A67" s="22"/>
      <c r="B67" s="23"/>
      <c r="C67" s="23"/>
      <c r="D67" s="80"/>
      <c r="E67" s="80"/>
      <c r="F67" s="70" t="str">
        <f t="shared" si="4"/>
        <v/>
      </c>
      <c r="G67" s="76" t="str">
        <f t="shared" si="5"/>
        <v/>
      </c>
      <c r="H67" s="26"/>
      <c r="I67" s="72" t="str">
        <f t="shared" si="6"/>
        <v/>
      </c>
      <c r="J67" s="69" t="str">
        <f t="shared" si="7"/>
        <v/>
      </c>
      <c r="K67" s="69" t="str">
        <f t="shared" si="8"/>
        <v/>
      </c>
      <c r="L67" s="69" t="str">
        <f t="shared" si="9"/>
        <v/>
      </c>
      <c r="M67" s="69" t="str">
        <f t="shared" si="10"/>
        <v/>
      </c>
      <c r="N67" s="69" t="str">
        <f t="shared" si="11"/>
        <v/>
      </c>
      <c r="O67" s="73" t="e">
        <f t="shared" si="0"/>
        <v>#N/A</v>
      </c>
      <c r="P67" s="74" t="e">
        <f t="shared" si="17"/>
        <v>#N/A</v>
      </c>
      <c r="Q67" s="74" t="e">
        <f t="shared" si="18"/>
        <v>#N/A</v>
      </c>
      <c r="R67" s="74" t="e">
        <f>IF(ISNUMBER(Table13235425723[[#This Row],[Value]]),K67,NA())</f>
        <v>#N/A</v>
      </c>
      <c r="S67" s="69" t="str">
        <f t="shared" si="12"/>
        <v/>
      </c>
      <c r="T67" s="69" t="str">
        <f t="shared" si="13"/>
        <v/>
      </c>
      <c r="U67" s="69" t="str">
        <f t="shared" si="14"/>
        <v/>
      </c>
      <c r="V67" s="69" t="str">
        <f>IF(AND(ISNUMBER(O67),U67=1),Table13235425723[[#This Row],[Value]],"")</f>
        <v/>
      </c>
      <c r="W67" s="75"/>
    </row>
    <row r="68" spans="1:23" ht="15.75" x14ac:dyDescent="0.25">
      <c r="A68" s="22"/>
      <c r="B68" s="23"/>
      <c r="C68" s="23"/>
      <c r="D68" s="79"/>
      <c r="E68" s="79"/>
      <c r="F68" s="70" t="str">
        <f t="shared" si="4"/>
        <v/>
      </c>
      <c r="G68" s="76" t="str">
        <f t="shared" si="5"/>
        <v/>
      </c>
      <c r="H68" s="26"/>
      <c r="I68" s="72" t="str">
        <f t="shared" si="6"/>
        <v/>
      </c>
      <c r="J68" s="69" t="str">
        <f t="shared" si="7"/>
        <v/>
      </c>
      <c r="K68" s="69" t="str">
        <f t="shared" si="8"/>
        <v/>
      </c>
      <c r="L68" s="69" t="str">
        <f t="shared" si="9"/>
        <v/>
      </c>
      <c r="M68" s="69" t="str">
        <f t="shared" si="10"/>
        <v/>
      </c>
      <c r="N68" s="69" t="str">
        <f t="shared" si="11"/>
        <v/>
      </c>
      <c r="O68" s="73" t="e">
        <f>IF(ISNUMBER(F68),F68,NA())</f>
        <v>#N/A</v>
      </c>
      <c r="P68" s="74" t="e">
        <f>IF(ISNUMBER(O68),M68+$B$11*SQRT(N68),NA())</f>
        <v>#N/A</v>
      </c>
      <c r="Q68" s="74" t="e">
        <f>IF(ISNUMBER(O68),M68+$B$12*SQRT(N68),NA())</f>
        <v>#N/A</v>
      </c>
      <c r="R68" s="74" t="e">
        <f>IF(ISNUMBER(Table13235425723[[#This Row],[Value]]),K68,NA())</f>
        <v>#N/A</v>
      </c>
      <c r="S68" s="69" t="str">
        <f>IF(ISNUMBER(O68),M68+$B$11*SQRT(N68),"")</f>
        <v/>
      </c>
      <c r="T68" s="69" t="str">
        <f>IF(ISNUMBER(O68),M68+$B$12*SQRT(N68),"")</f>
        <v/>
      </c>
      <c r="U68" s="69" t="str">
        <f t="shared" si="14"/>
        <v/>
      </c>
      <c r="V68" s="69" t="str">
        <f>IF(AND(ISNUMBER(O68),U68=1),Table13235425723[[#This Row],[Value]],"")</f>
        <v/>
      </c>
      <c r="W68" s="75"/>
    </row>
    <row r="69" spans="1:23" ht="15.75" x14ac:dyDescent="0.25">
      <c r="A69" s="22"/>
      <c r="B69" s="23"/>
      <c r="C69" s="23"/>
      <c r="D69" s="79"/>
      <c r="E69" s="79"/>
      <c r="F69" s="70" t="str">
        <f t="shared" ref="F69:F132" si="19">IF(AND(D69="",E69=""),"",IF(OR(AND(D69&lt;&gt;"",E69=""),AND(D69="",E69&lt;&gt;"")),"Fill the number twice",IF(AND(D69&lt;&gt;"",E69&lt;&gt;"",D69=E69),E69,"Error in entry")))</f>
        <v/>
      </c>
      <c r="G69" s="76" t="str">
        <f t="shared" ref="G69:G132" si="20">IF(OR(S69="",T69=""),"",IF(OR(F69&lt;S69,F69&gt;T69),"*** ALARM ***",""))</f>
        <v/>
      </c>
      <c r="H69" s="26"/>
      <c r="I69" s="72" t="str">
        <f t="shared" ref="I69:I132" si="21">IF(OR(OR(D69="",E69=""),AND(D69&lt;&gt;"",E69&lt;&gt;"",AND(ISNUMBER(D69),ISNUMBER(E69)))),"","Need to enter a number")</f>
        <v/>
      </c>
      <c r="J69" s="69" t="str">
        <f t="shared" ref="J69:J132" si="22">IF(ISNUMBER(F69),L68/(L68+$B$4^2),"")</f>
        <v/>
      </c>
      <c r="K69" s="69" t="str">
        <f t="shared" ref="K69:K132" si="23">IF(ISNUMBER(F69),J69*F69+(1-J69)*K68,"")</f>
        <v/>
      </c>
      <c r="L69" s="69" t="str">
        <f t="shared" ref="L69:L132" si="24">IF(ISNUMBER(F69),J69*$B$4^2,"")</f>
        <v/>
      </c>
      <c r="M69" s="69" t="str">
        <f t="shared" ref="M69:M132" si="25">IF(ISNUMBER(F69),K68,"")</f>
        <v/>
      </c>
      <c r="N69" s="69" t="str">
        <f t="shared" ref="N69:N132" si="26">IF(ISNUMBER(F69),L68+$B$4^2,"")</f>
        <v/>
      </c>
      <c r="O69" s="73" t="e">
        <f t="shared" ref="O69:O100" si="27">IF(ISNUMBER(F69),F69,NA())</f>
        <v>#N/A</v>
      </c>
      <c r="P69" s="74" t="e">
        <f t="shared" ref="P69:P132" si="28">IF(ISNUMBER(O69),M69+$B$11*SQRT(N69),NA())</f>
        <v>#N/A</v>
      </c>
      <c r="Q69" s="74" t="e">
        <f t="shared" ref="Q69:Q132" si="29">IF(ISNUMBER(O69),M69+$B$12*SQRT(N69),NA())</f>
        <v>#N/A</v>
      </c>
      <c r="R69" s="74" t="e">
        <f>IF(ISNUMBER(Table13235425723[[#This Row],[Value]]),K69,NA())</f>
        <v>#N/A</v>
      </c>
      <c r="S69" s="69" t="str">
        <f t="shared" ref="S69:S132" si="30">IF(ISNUMBER(O69),M69+$B$11*SQRT(N69),"")</f>
        <v/>
      </c>
      <c r="T69" s="69" t="str">
        <f t="shared" ref="T69:T132" si="31">IF(ISNUMBER(O69),M69+$B$12*SQRT(N69),"")</f>
        <v/>
      </c>
      <c r="U69" s="69" t="str">
        <f t="shared" ref="U69:U132" si="32">IF(OR(S69="",T69=""),"",IF(OR(F69&lt;S69,F69&gt;T69),0,1))</f>
        <v/>
      </c>
      <c r="V69" s="69" t="str">
        <f>IF(AND(ISNUMBER(O69),U69=1),Table13235425723[[#This Row],[Value]],"")</f>
        <v/>
      </c>
    </row>
    <row r="70" spans="1:23" ht="15.75" x14ac:dyDescent="0.25">
      <c r="A70" s="22"/>
      <c r="B70" s="23"/>
      <c r="C70" s="23"/>
      <c r="D70" s="80"/>
      <c r="E70" s="80"/>
      <c r="F70" s="70" t="str">
        <f t="shared" si="19"/>
        <v/>
      </c>
      <c r="G70" s="76" t="str">
        <f t="shared" si="20"/>
        <v/>
      </c>
      <c r="H70" s="26"/>
      <c r="I70" s="72" t="str">
        <f t="shared" si="21"/>
        <v/>
      </c>
      <c r="J70" s="69" t="str">
        <f t="shared" si="22"/>
        <v/>
      </c>
      <c r="K70" s="69" t="str">
        <f t="shared" si="23"/>
        <v/>
      </c>
      <c r="L70" s="69" t="str">
        <f t="shared" si="24"/>
        <v/>
      </c>
      <c r="M70" s="69" t="str">
        <f t="shared" si="25"/>
        <v/>
      </c>
      <c r="N70" s="69" t="str">
        <f t="shared" si="26"/>
        <v/>
      </c>
      <c r="O70" s="73" t="e">
        <f t="shared" si="27"/>
        <v>#N/A</v>
      </c>
      <c r="P70" s="74" t="e">
        <f t="shared" si="28"/>
        <v>#N/A</v>
      </c>
      <c r="Q70" s="74" t="e">
        <f t="shared" si="29"/>
        <v>#N/A</v>
      </c>
      <c r="R70" s="74" t="e">
        <f>IF(ISNUMBER(Table13235425723[[#This Row],[Value]]),K70,NA())</f>
        <v>#N/A</v>
      </c>
      <c r="S70" s="69" t="str">
        <f t="shared" si="30"/>
        <v/>
      </c>
      <c r="T70" s="69" t="str">
        <f t="shared" si="31"/>
        <v/>
      </c>
      <c r="U70" s="69" t="str">
        <f t="shared" si="32"/>
        <v/>
      </c>
      <c r="V70" s="69" t="str">
        <f>IF(AND(ISNUMBER(O70),U70=1),Table13235425723[[#This Row],[Value]],"")</f>
        <v/>
      </c>
    </row>
    <row r="71" spans="1:23" ht="15.75" x14ac:dyDescent="0.25">
      <c r="A71" s="22"/>
      <c r="B71" s="23"/>
      <c r="C71" s="23"/>
      <c r="D71" s="80"/>
      <c r="E71" s="80"/>
      <c r="F71" s="70" t="str">
        <f t="shared" si="19"/>
        <v/>
      </c>
      <c r="G71" s="76" t="str">
        <f t="shared" si="20"/>
        <v/>
      </c>
      <c r="H71" s="26"/>
      <c r="I71" s="72" t="str">
        <f t="shared" si="21"/>
        <v/>
      </c>
      <c r="J71" s="69" t="str">
        <f t="shared" si="22"/>
        <v/>
      </c>
      <c r="K71" s="69" t="str">
        <f t="shared" si="23"/>
        <v/>
      </c>
      <c r="L71" s="69" t="str">
        <f t="shared" si="24"/>
        <v/>
      </c>
      <c r="M71" s="69" t="str">
        <f t="shared" si="25"/>
        <v/>
      </c>
      <c r="N71" s="69" t="str">
        <f t="shared" si="26"/>
        <v/>
      </c>
      <c r="O71" s="73" t="e">
        <f t="shared" si="27"/>
        <v>#N/A</v>
      </c>
      <c r="P71" s="74" t="e">
        <f t="shared" si="28"/>
        <v>#N/A</v>
      </c>
      <c r="Q71" s="74" t="e">
        <f t="shared" si="29"/>
        <v>#N/A</v>
      </c>
      <c r="R71" s="74" t="e">
        <f>IF(ISNUMBER(Table13235425723[[#This Row],[Value]]),K71,NA())</f>
        <v>#N/A</v>
      </c>
      <c r="S71" s="69" t="str">
        <f t="shared" si="30"/>
        <v/>
      </c>
      <c r="T71" s="69" t="str">
        <f t="shared" si="31"/>
        <v/>
      </c>
      <c r="U71" s="69" t="str">
        <f t="shared" si="32"/>
        <v/>
      </c>
      <c r="V71" s="69" t="str">
        <f>IF(AND(ISNUMBER(O71),U71=1),Table13235425723[[#This Row],[Value]],"")</f>
        <v/>
      </c>
    </row>
    <row r="72" spans="1:23" ht="15.75" x14ac:dyDescent="0.25">
      <c r="A72" s="22"/>
      <c r="B72" s="23"/>
      <c r="C72" s="23"/>
      <c r="D72" s="80"/>
      <c r="E72" s="80"/>
      <c r="F72" s="70" t="str">
        <f t="shared" si="19"/>
        <v/>
      </c>
      <c r="G72" s="76" t="str">
        <f t="shared" si="20"/>
        <v/>
      </c>
      <c r="H72" s="26"/>
      <c r="I72" s="72" t="str">
        <f t="shared" si="21"/>
        <v/>
      </c>
      <c r="J72" s="69" t="str">
        <f t="shared" si="22"/>
        <v/>
      </c>
      <c r="K72" s="69" t="str">
        <f t="shared" si="23"/>
        <v/>
      </c>
      <c r="L72" s="69" t="str">
        <f t="shared" si="24"/>
        <v/>
      </c>
      <c r="M72" s="69" t="str">
        <f t="shared" si="25"/>
        <v/>
      </c>
      <c r="N72" s="69" t="str">
        <f t="shared" si="26"/>
        <v/>
      </c>
      <c r="O72" s="73" t="e">
        <f t="shared" si="27"/>
        <v>#N/A</v>
      </c>
      <c r="P72" s="74" t="e">
        <f t="shared" si="28"/>
        <v>#N/A</v>
      </c>
      <c r="Q72" s="74" t="e">
        <f t="shared" si="29"/>
        <v>#N/A</v>
      </c>
      <c r="R72" s="74" t="e">
        <f>IF(ISNUMBER(Table13235425723[[#This Row],[Value]]),K72,NA())</f>
        <v>#N/A</v>
      </c>
      <c r="S72" s="69" t="str">
        <f t="shared" si="30"/>
        <v/>
      </c>
      <c r="T72" s="69" t="str">
        <f t="shared" si="31"/>
        <v/>
      </c>
      <c r="U72" s="69" t="str">
        <f t="shared" si="32"/>
        <v/>
      </c>
      <c r="V72" s="69" t="str">
        <f>IF(AND(ISNUMBER(O72),U72=1),Table13235425723[[#This Row],[Value]],"")</f>
        <v/>
      </c>
    </row>
    <row r="73" spans="1:23" ht="15.75" x14ac:dyDescent="0.25">
      <c r="A73" s="22"/>
      <c r="B73" s="23"/>
      <c r="C73" s="23"/>
      <c r="D73" s="80"/>
      <c r="E73" s="80"/>
      <c r="F73" s="70" t="str">
        <f t="shared" si="19"/>
        <v/>
      </c>
      <c r="G73" s="76" t="str">
        <f t="shared" si="20"/>
        <v/>
      </c>
      <c r="H73" s="26"/>
      <c r="I73" s="72" t="str">
        <f t="shared" si="21"/>
        <v/>
      </c>
      <c r="J73" s="69" t="str">
        <f t="shared" si="22"/>
        <v/>
      </c>
      <c r="K73" s="69" t="str">
        <f t="shared" si="23"/>
        <v/>
      </c>
      <c r="L73" s="69" t="str">
        <f t="shared" si="24"/>
        <v/>
      </c>
      <c r="M73" s="69" t="str">
        <f t="shared" si="25"/>
        <v/>
      </c>
      <c r="N73" s="69" t="str">
        <f t="shared" si="26"/>
        <v/>
      </c>
      <c r="O73" s="73" t="e">
        <f t="shared" si="27"/>
        <v>#N/A</v>
      </c>
      <c r="P73" s="74" t="e">
        <f t="shared" si="28"/>
        <v>#N/A</v>
      </c>
      <c r="Q73" s="74" t="e">
        <f t="shared" si="29"/>
        <v>#N/A</v>
      </c>
      <c r="R73" s="74" t="e">
        <f>IF(ISNUMBER(Table13235425723[[#This Row],[Value]]),K73,NA())</f>
        <v>#N/A</v>
      </c>
      <c r="S73" s="69" t="str">
        <f t="shared" si="30"/>
        <v/>
      </c>
      <c r="T73" s="69" t="str">
        <f t="shared" si="31"/>
        <v/>
      </c>
      <c r="U73" s="69" t="str">
        <f t="shared" si="32"/>
        <v/>
      </c>
      <c r="V73" s="69" t="str">
        <f>IF(AND(ISNUMBER(O73),U73=1),Table13235425723[[#This Row],[Value]],"")</f>
        <v/>
      </c>
    </row>
    <row r="74" spans="1:23" ht="15.75" x14ac:dyDescent="0.25">
      <c r="A74" s="22"/>
      <c r="B74" s="23"/>
      <c r="C74" s="23"/>
      <c r="D74" s="79"/>
      <c r="E74" s="79"/>
      <c r="F74" s="70" t="str">
        <f t="shared" si="19"/>
        <v/>
      </c>
      <c r="G74" s="76" t="str">
        <f t="shared" si="20"/>
        <v/>
      </c>
      <c r="H74" s="26"/>
      <c r="I74" s="72" t="str">
        <f t="shared" si="21"/>
        <v/>
      </c>
      <c r="J74" s="69" t="str">
        <f t="shared" si="22"/>
        <v/>
      </c>
      <c r="K74" s="69" t="str">
        <f t="shared" si="23"/>
        <v/>
      </c>
      <c r="L74" s="69" t="str">
        <f t="shared" si="24"/>
        <v/>
      </c>
      <c r="M74" s="69" t="str">
        <f t="shared" si="25"/>
        <v/>
      </c>
      <c r="N74" s="69" t="str">
        <f t="shared" si="26"/>
        <v/>
      </c>
      <c r="O74" s="73" t="e">
        <f t="shared" si="27"/>
        <v>#N/A</v>
      </c>
      <c r="P74" s="74" t="e">
        <f t="shared" si="28"/>
        <v>#N/A</v>
      </c>
      <c r="Q74" s="74" t="e">
        <f t="shared" si="29"/>
        <v>#N/A</v>
      </c>
      <c r="R74" s="74" t="e">
        <f>IF(ISNUMBER(Table13235425723[[#This Row],[Value]]),K74,NA())</f>
        <v>#N/A</v>
      </c>
      <c r="S74" s="69" t="str">
        <f t="shared" si="30"/>
        <v/>
      </c>
      <c r="T74" s="69" t="str">
        <f t="shared" si="31"/>
        <v/>
      </c>
      <c r="U74" s="69" t="str">
        <f t="shared" si="32"/>
        <v/>
      </c>
      <c r="V74" s="69" t="str">
        <f>IF(AND(ISNUMBER(O74),U74=1),Table13235425723[[#This Row],[Value]],"")</f>
        <v/>
      </c>
    </row>
    <row r="75" spans="1:23" ht="15.75" x14ac:dyDescent="0.25">
      <c r="A75" s="22"/>
      <c r="B75" s="23"/>
      <c r="C75" s="23"/>
      <c r="D75" s="80"/>
      <c r="E75" s="80"/>
      <c r="F75" s="70" t="str">
        <f t="shared" si="19"/>
        <v/>
      </c>
      <c r="G75" s="76" t="str">
        <f t="shared" si="20"/>
        <v/>
      </c>
      <c r="H75" s="26"/>
      <c r="I75" s="72" t="str">
        <f t="shared" si="21"/>
        <v/>
      </c>
      <c r="J75" s="69" t="str">
        <f t="shared" si="22"/>
        <v/>
      </c>
      <c r="K75" s="69" t="str">
        <f t="shared" si="23"/>
        <v/>
      </c>
      <c r="L75" s="69" t="str">
        <f t="shared" si="24"/>
        <v/>
      </c>
      <c r="M75" s="69" t="str">
        <f t="shared" si="25"/>
        <v/>
      </c>
      <c r="N75" s="69" t="str">
        <f t="shared" si="26"/>
        <v/>
      </c>
      <c r="O75" s="73" t="e">
        <f t="shared" si="27"/>
        <v>#N/A</v>
      </c>
      <c r="P75" s="74" t="e">
        <f t="shared" si="28"/>
        <v>#N/A</v>
      </c>
      <c r="Q75" s="74" t="e">
        <f t="shared" si="29"/>
        <v>#N/A</v>
      </c>
      <c r="R75" s="74" t="e">
        <f>IF(ISNUMBER(Table13235425723[[#This Row],[Value]]),K75,NA())</f>
        <v>#N/A</v>
      </c>
      <c r="S75" s="69" t="str">
        <f t="shared" si="30"/>
        <v/>
      </c>
      <c r="T75" s="69" t="str">
        <f t="shared" si="31"/>
        <v/>
      </c>
      <c r="U75" s="69" t="str">
        <f t="shared" si="32"/>
        <v/>
      </c>
      <c r="V75" s="69" t="str">
        <f>IF(AND(ISNUMBER(O75),U75=1),Table13235425723[[#This Row],[Value]],"")</f>
        <v/>
      </c>
    </row>
    <row r="76" spans="1:23" ht="15.75" x14ac:dyDescent="0.25">
      <c r="A76" s="22"/>
      <c r="B76" s="23"/>
      <c r="C76" s="23"/>
      <c r="D76" s="80"/>
      <c r="E76" s="80"/>
      <c r="F76" s="70" t="str">
        <f t="shared" si="19"/>
        <v/>
      </c>
      <c r="G76" s="76" t="str">
        <f t="shared" si="20"/>
        <v/>
      </c>
      <c r="H76" s="26"/>
      <c r="I76" s="72" t="str">
        <f t="shared" si="21"/>
        <v/>
      </c>
      <c r="J76" s="69" t="str">
        <f t="shared" si="22"/>
        <v/>
      </c>
      <c r="K76" s="69" t="str">
        <f t="shared" si="23"/>
        <v/>
      </c>
      <c r="L76" s="69" t="str">
        <f t="shared" si="24"/>
        <v/>
      </c>
      <c r="M76" s="69" t="str">
        <f t="shared" si="25"/>
        <v/>
      </c>
      <c r="N76" s="69" t="str">
        <f t="shared" si="26"/>
        <v/>
      </c>
      <c r="O76" s="73" t="e">
        <f t="shared" si="27"/>
        <v>#N/A</v>
      </c>
      <c r="P76" s="74" t="e">
        <f t="shared" si="28"/>
        <v>#N/A</v>
      </c>
      <c r="Q76" s="74" t="e">
        <f t="shared" si="29"/>
        <v>#N/A</v>
      </c>
      <c r="R76" s="74" t="e">
        <f>IF(ISNUMBER(Table13235425723[[#This Row],[Value]]),K76,NA())</f>
        <v>#N/A</v>
      </c>
      <c r="S76" s="69" t="str">
        <f t="shared" si="30"/>
        <v/>
      </c>
      <c r="T76" s="69" t="str">
        <f t="shared" si="31"/>
        <v/>
      </c>
      <c r="U76" s="69" t="str">
        <f t="shared" si="32"/>
        <v/>
      </c>
      <c r="V76" s="69" t="str">
        <f>IF(AND(ISNUMBER(O76),U76=1),Table13235425723[[#This Row],[Value]],"")</f>
        <v/>
      </c>
    </row>
    <row r="77" spans="1:23" ht="15.75" x14ac:dyDescent="0.25">
      <c r="A77" s="22"/>
      <c r="B77" s="23"/>
      <c r="C77" s="23"/>
      <c r="D77" s="80"/>
      <c r="E77" s="80"/>
      <c r="F77" s="70" t="str">
        <f t="shared" si="19"/>
        <v/>
      </c>
      <c r="G77" s="76" t="str">
        <f t="shared" si="20"/>
        <v/>
      </c>
      <c r="H77" s="26"/>
      <c r="I77" s="72" t="str">
        <f t="shared" si="21"/>
        <v/>
      </c>
      <c r="J77" s="69" t="str">
        <f t="shared" si="22"/>
        <v/>
      </c>
      <c r="K77" s="69" t="str">
        <f t="shared" si="23"/>
        <v/>
      </c>
      <c r="L77" s="69" t="str">
        <f t="shared" si="24"/>
        <v/>
      </c>
      <c r="M77" s="69" t="str">
        <f t="shared" si="25"/>
        <v/>
      </c>
      <c r="N77" s="69" t="str">
        <f t="shared" si="26"/>
        <v/>
      </c>
      <c r="O77" s="73" t="e">
        <f t="shared" si="27"/>
        <v>#N/A</v>
      </c>
      <c r="P77" s="74" t="e">
        <f t="shared" si="28"/>
        <v>#N/A</v>
      </c>
      <c r="Q77" s="74" t="e">
        <f t="shared" si="29"/>
        <v>#N/A</v>
      </c>
      <c r="R77" s="74" t="e">
        <f>IF(ISNUMBER(Table13235425723[[#This Row],[Value]]),K77,NA())</f>
        <v>#N/A</v>
      </c>
      <c r="S77" s="69" t="str">
        <f t="shared" si="30"/>
        <v/>
      </c>
      <c r="T77" s="69" t="str">
        <f t="shared" si="31"/>
        <v/>
      </c>
      <c r="U77" s="69" t="str">
        <f t="shared" si="32"/>
        <v/>
      </c>
      <c r="V77" s="69" t="str">
        <f>IF(AND(ISNUMBER(O77),U77=1),Table13235425723[[#This Row],[Value]],"")</f>
        <v/>
      </c>
    </row>
    <row r="78" spans="1:23" ht="15.75" x14ac:dyDescent="0.25">
      <c r="A78" s="22"/>
      <c r="B78" s="23"/>
      <c r="C78" s="23"/>
      <c r="D78" s="80"/>
      <c r="E78" s="80"/>
      <c r="F78" s="70" t="str">
        <f t="shared" si="19"/>
        <v/>
      </c>
      <c r="G78" s="76" t="str">
        <f t="shared" si="20"/>
        <v/>
      </c>
      <c r="H78" s="26"/>
      <c r="I78" s="72" t="str">
        <f t="shared" si="21"/>
        <v/>
      </c>
      <c r="J78" s="69" t="str">
        <f t="shared" si="22"/>
        <v/>
      </c>
      <c r="K78" s="69" t="str">
        <f t="shared" si="23"/>
        <v/>
      </c>
      <c r="L78" s="69" t="str">
        <f t="shared" si="24"/>
        <v/>
      </c>
      <c r="M78" s="69" t="str">
        <f t="shared" si="25"/>
        <v/>
      </c>
      <c r="N78" s="69" t="str">
        <f t="shared" si="26"/>
        <v/>
      </c>
      <c r="O78" s="73" t="e">
        <f t="shared" si="27"/>
        <v>#N/A</v>
      </c>
      <c r="P78" s="74" t="e">
        <f t="shared" si="28"/>
        <v>#N/A</v>
      </c>
      <c r="Q78" s="74" t="e">
        <f t="shared" si="29"/>
        <v>#N/A</v>
      </c>
      <c r="R78" s="74" t="e">
        <f>IF(ISNUMBER(Table13235425723[[#This Row],[Value]]),K78,NA())</f>
        <v>#N/A</v>
      </c>
      <c r="S78" s="69" t="str">
        <f t="shared" si="30"/>
        <v/>
      </c>
      <c r="T78" s="69" t="str">
        <f t="shared" si="31"/>
        <v/>
      </c>
      <c r="U78" s="69" t="str">
        <f t="shared" si="32"/>
        <v/>
      </c>
      <c r="V78" s="69" t="str">
        <f>IF(AND(ISNUMBER(O78),U78=1),Table13235425723[[#This Row],[Value]],"")</f>
        <v/>
      </c>
    </row>
    <row r="79" spans="1:23" ht="15.75" x14ac:dyDescent="0.25">
      <c r="A79" s="22"/>
      <c r="B79" s="23"/>
      <c r="C79" s="23"/>
      <c r="D79" s="79"/>
      <c r="E79" s="79"/>
      <c r="F79" s="70" t="str">
        <f t="shared" si="19"/>
        <v/>
      </c>
      <c r="G79" s="76" t="str">
        <f t="shared" si="20"/>
        <v/>
      </c>
      <c r="H79" s="26"/>
      <c r="I79" s="72" t="str">
        <f t="shared" si="21"/>
        <v/>
      </c>
      <c r="J79" s="69" t="str">
        <f t="shared" si="22"/>
        <v/>
      </c>
      <c r="K79" s="69" t="str">
        <f t="shared" si="23"/>
        <v/>
      </c>
      <c r="L79" s="69" t="str">
        <f t="shared" si="24"/>
        <v/>
      </c>
      <c r="M79" s="69" t="str">
        <f t="shared" si="25"/>
        <v/>
      </c>
      <c r="N79" s="69" t="str">
        <f t="shared" si="26"/>
        <v/>
      </c>
      <c r="O79" s="73" t="e">
        <f t="shared" si="27"/>
        <v>#N/A</v>
      </c>
      <c r="P79" s="74" t="e">
        <f t="shared" si="28"/>
        <v>#N/A</v>
      </c>
      <c r="Q79" s="74" t="e">
        <f t="shared" si="29"/>
        <v>#N/A</v>
      </c>
      <c r="R79" s="74" t="e">
        <f>IF(ISNUMBER(Table13235425723[[#This Row],[Value]]),K79,NA())</f>
        <v>#N/A</v>
      </c>
      <c r="S79" s="69" t="str">
        <f t="shared" si="30"/>
        <v/>
      </c>
      <c r="T79" s="69" t="str">
        <f t="shared" si="31"/>
        <v/>
      </c>
      <c r="U79" s="69" t="str">
        <f t="shared" si="32"/>
        <v/>
      </c>
      <c r="V79" s="69" t="str">
        <f>IF(AND(ISNUMBER(O79),U79=1),Table13235425723[[#This Row],[Value]],"")</f>
        <v/>
      </c>
    </row>
    <row r="80" spans="1:23" ht="15.75" x14ac:dyDescent="0.25">
      <c r="A80" s="22"/>
      <c r="B80" s="23"/>
      <c r="C80" s="23"/>
      <c r="D80" s="80"/>
      <c r="E80" s="80"/>
      <c r="F80" s="70" t="str">
        <f t="shared" si="19"/>
        <v/>
      </c>
      <c r="G80" s="76" t="str">
        <f t="shared" si="20"/>
        <v/>
      </c>
      <c r="H80" s="26"/>
      <c r="I80" s="72" t="str">
        <f t="shared" si="21"/>
        <v/>
      </c>
      <c r="J80" s="69" t="str">
        <f t="shared" si="22"/>
        <v/>
      </c>
      <c r="K80" s="69" t="str">
        <f t="shared" si="23"/>
        <v/>
      </c>
      <c r="L80" s="69" t="str">
        <f t="shared" si="24"/>
        <v/>
      </c>
      <c r="M80" s="69" t="str">
        <f t="shared" si="25"/>
        <v/>
      </c>
      <c r="N80" s="69" t="str">
        <f t="shared" si="26"/>
        <v/>
      </c>
      <c r="O80" s="73" t="e">
        <f t="shared" si="27"/>
        <v>#N/A</v>
      </c>
      <c r="P80" s="74" t="e">
        <f t="shared" si="28"/>
        <v>#N/A</v>
      </c>
      <c r="Q80" s="74" t="e">
        <f t="shared" si="29"/>
        <v>#N/A</v>
      </c>
      <c r="R80" s="74" t="e">
        <f>IF(ISNUMBER(Table13235425723[[#This Row],[Value]]),K80,NA())</f>
        <v>#N/A</v>
      </c>
      <c r="S80" s="69" t="str">
        <f t="shared" si="30"/>
        <v/>
      </c>
      <c r="T80" s="69" t="str">
        <f t="shared" si="31"/>
        <v/>
      </c>
      <c r="U80" s="69" t="str">
        <f t="shared" si="32"/>
        <v/>
      </c>
      <c r="V80" s="69" t="str">
        <f>IF(AND(ISNUMBER(O80),U80=1),Table13235425723[[#This Row],[Value]],"")</f>
        <v/>
      </c>
    </row>
    <row r="81" spans="1:22" ht="15.75" x14ac:dyDescent="0.25">
      <c r="A81" s="22"/>
      <c r="B81" s="23"/>
      <c r="C81" s="23"/>
      <c r="D81" s="80"/>
      <c r="E81" s="80"/>
      <c r="F81" s="70" t="str">
        <f t="shared" si="19"/>
        <v/>
      </c>
      <c r="G81" s="76" t="str">
        <f t="shared" si="20"/>
        <v/>
      </c>
      <c r="H81" s="26"/>
      <c r="I81" s="72" t="str">
        <f t="shared" si="21"/>
        <v/>
      </c>
      <c r="J81" s="69" t="str">
        <f t="shared" si="22"/>
        <v/>
      </c>
      <c r="K81" s="69" t="str">
        <f t="shared" si="23"/>
        <v/>
      </c>
      <c r="L81" s="69" t="str">
        <f t="shared" si="24"/>
        <v/>
      </c>
      <c r="M81" s="69" t="str">
        <f t="shared" si="25"/>
        <v/>
      </c>
      <c r="N81" s="69" t="str">
        <f t="shared" si="26"/>
        <v/>
      </c>
      <c r="O81" s="73" t="e">
        <f t="shared" si="27"/>
        <v>#N/A</v>
      </c>
      <c r="P81" s="74" t="e">
        <f t="shared" si="28"/>
        <v>#N/A</v>
      </c>
      <c r="Q81" s="74" t="e">
        <f t="shared" si="29"/>
        <v>#N/A</v>
      </c>
      <c r="R81" s="74" t="e">
        <f>IF(ISNUMBER(Table13235425723[[#This Row],[Value]]),K81,NA())</f>
        <v>#N/A</v>
      </c>
      <c r="S81" s="69" t="str">
        <f t="shared" si="30"/>
        <v/>
      </c>
      <c r="T81" s="69" t="str">
        <f t="shared" si="31"/>
        <v/>
      </c>
      <c r="U81" s="69" t="str">
        <f t="shared" si="32"/>
        <v/>
      </c>
      <c r="V81" s="69" t="str">
        <f>IF(AND(ISNUMBER(O81),U81=1),Table13235425723[[#This Row],[Value]],"")</f>
        <v/>
      </c>
    </row>
    <row r="82" spans="1:22" ht="15.75" x14ac:dyDescent="0.25">
      <c r="A82" s="22"/>
      <c r="B82" s="23"/>
      <c r="C82" s="23"/>
      <c r="D82" s="80"/>
      <c r="E82" s="80"/>
      <c r="F82" s="70" t="str">
        <f t="shared" si="19"/>
        <v/>
      </c>
      <c r="G82" s="76" t="str">
        <f t="shared" si="20"/>
        <v/>
      </c>
      <c r="H82" s="26"/>
      <c r="I82" s="72" t="str">
        <f t="shared" si="21"/>
        <v/>
      </c>
      <c r="J82" s="69" t="str">
        <f t="shared" si="22"/>
        <v/>
      </c>
      <c r="K82" s="69" t="str">
        <f t="shared" si="23"/>
        <v/>
      </c>
      <c r="L82" s="69" t="str">
        <f t="shared" si="24"/>
        <v/>
      </c>
      <c r="M82" s="69" t="str">
        <f t="shared" si="25"/>
        <v/>
      </c>
      <c r="N82" s="69" t="str">
        <f t="shared" si="26"/>
        <v/>
      </c>
      <c r="O82" s="73" t="e">
        <f t="shared" si="27"/>
        <v>#N/A</v>
      </c>
      <c r="P82" s="74" t="e">
        <f t="shared" si="28"/>
        <v>#N/A</v>
      </c>
      <c r="Q82" s="74" t="e">
        <f t="shared" si="29"/>
        <v>#N/A</v>
      </c>
      <c r="R82" s="74" t="e">
        <f>IF(ISNUMBER(Table13235425723[[#This Row],[Value]]),K82,NA())</f>
        <v>#N/A</v>
      </c>
      <c r="S82" s="69" t="str">
        <f t="shared" si="30"/>
        <v/>
      </c>
      <c r="T82" s="69" t="str">
        <f t="shared" si="31"/>
        <v/>
      </c>
      <c r="U82" s="69" t="str">
        <f t="shared" si="32"/>
        <v/>
      </c>
      <c r="V82" s="69" t="str">
        <f>IF(AND(ISNUMBER(O82),U82=1),Table13235425723[[#This Row],[Value]],"")</f>
        <v/>
      </c>
    </row>
    <row r="83" spans="1:22" ht="15.75" x14ac:dyDescent="0.25">
      <c r="A83" s="22"/>
      <c r="B83" s="23"/>
      <c r="C83" s="23"/>
      <c r="D83" s="80"/>
      <c r="E83" s="80"/>
      <c r="F83" s="70" t="str">
        <f t="shared" si="19"/>
        <v/>
      </c>
      <c r="G83" s="76" t="str">
        <f t="shared" si="20"/>
        <v/>
      </c>
      <c r="H83" s="26"/>
      <c r="I83" s="72" t="str">
        <f t="shared" si="21"/>
        <v/>
      </c>
      <c r="J83" s="69" t="str">
        <f t="shared" si="22"/>
        <v/>
      </c>
      <c r="K83" s="69" t="str">
        <f t="shared" si="23"/>
        <v/>
      </c>
      <c r="L83" s="69" t="str">
        <f t="shared" si="24"/>
        <v/>
      </c>
      <c r="M83" s="69" t="str">
        <f t="shared" si="25"/>
        <v/>
      </c>
      <c r="N83" s="69" t="str">
        <f t="shared" si="26"/>
        <v/>
      </c>
      <c r="O83" s="73" t="e">
        <f t="shared" si="27"/>
        <v>#N/A</v>
      </c>
      <c r="P83" s="74" t="e">
        <f t="shared" si="28"/>
        <v>#N/A</v>
      </c>
      <c r="Q83" s="74" t="e">
        <f t="shared" si="29"/>
        <v>#N/A</v>
      </c>
      <c r="R83" s="74" t="e">
        <f>IF(ISNUMBER(Table13235425723[[#This Row],[Value]]),K83,NA())</f>
        <v>#N/A</v>
      </c>
      <c r="S83" s="69" t="str">
        <f t="shared" si="30"/>
        <v/>
      </c>
      <c r="T83" s="69" t="str">
        <f t="shared" si="31"/>
        <v/>
      </c>
      <c r="U83" s="69" t="str">
        <f t="shared" si="32"/>
        <v/>
      </c>
      <c r="V83" s="69" t="str">
        <f>IF(AND(ISNUMBER(O83),U83=1),Table13235425723[[#This Row],[Value]],"")</f>
        <v/>
      </c>
    </row>
    <row r="84" spans="1:22" ht="15.75" x14ac:dyDescent="0.25">
      <c r="A84" s="22"/>
      <c r="B84" s="23"/>
      <c r="C84" s="23"/>
      <c r="D84" s="79"/>
      <c r="E84" s="79"/>
      <c r="F84" s="70" t="str">
        <f t="shared" si="19"/>
        <v/>
      </c>
      <c r="G84" s="76" t="str">
        <f t="shared" si="20"/>
        <v/>
      </c>
      <c r="H84" s="26"/>
      <c r="I84" s="72" t="str">
        <f t="shared" si="21"/>
        <v/>
      </c>
      <c r="J84" s="69" t="str">
        <f t="shared" si="22"/>
        <v/>
      </c>
      <c r="K84" s="69" t="str">
        <f t="shared" si="23"/>
        <v/>
      </c>
      <c r="L84" s="69" t="str">
        <f t="shared" si="24"/>
        <v/>
      </c>
      <c r="M84" s="69" t="str">
        <f t="shared" si="25"/>
        <v/>
      </c>
      <c r="N84" s="69" t="str">
        <f t="shared" si="26"/>
        <v/>
      </c>
      <c r="O84" s="73" t="e">
        <f t="shared" si="27"/>
        <v>#N/A</v>
      </c>
      <c r="P84" s="74" t="e">
        <f t="shared" si="28"/>
        <v>#N/A</v>
      </c>
      <c r="Q84" s="74" t="e">
        <f t="shared" si="29"/>
        <v>#N/A</v>
      </c>
      <c r="R84" s="74" t="e">
        <f>IF(ISNUMBER(Table13235425723[[#This Row],[Value]]),K84,NA())</f>
        <v>#N/A</v>
      </c>
      <c r="S84" s="69" t="str">
        <f t="shared" si="30"/>
        <v/>
      </c>
      <c r="T84" s="69" t="str">
        <f t="shared" si="31"/>
        <v/>
      </c>
      <c r="U84" s="69" t="str">
        <f t="shared" si="32"/>
        <v/>
      </c>
      <c r="V84" s="69" t="str">
        <f>IF(AND(ISNUMBER(O84),U84=1),Table13235425723[[#This Row],[Value]],"")</f>
        <v/>
      </c>
    </row>
    <row r="85" spans="1:22" ht="15.75" x14ac:dyDescent="0.25">
      <c r="A85" s="22"/>
      <c r="B85" s="23"/>
      <c r="C85" s="23"/>
      <c r="D85" s="80"/>
      <c r="E85" s="80"/>
      <c r="F85" s="70" t="str">
        <f t="shared" si="19"/>
        <v/>
      </c>
      <c r="G85" s="76" t="str">
        <f t="shared" si="20"/>
        <v/>
      </c>
      <c r="H85" s="26"/>
      <c r="I85" s="72" t="str">
        <f t="shared" si="21"/>
        <v/>
      </c>
      <c r="J85" s="69" t="str">
        <f t="shared" si="22"/>
        <v/>
      </c>
      <c r="K85" s="69" t="str">
        <f t="shared" si="23"/>
        <v/>
      </c>
      <c r="L85" s="69" t="str">
        <f t="shared" si="24"/>
        <v/>
      </c>
      <c r="M85" s="69" t="str">
        <f t="shared" si="25"/>
        <v/>
      </c>
      <c r="N85" s="69" t="str">
        <f t="shared" si="26"/>
        <v/>
      </c>
      <c r="O85" s="73" t="e">
        <f t="shared" si="27"/>
        <v>#N/A</v>
      </c>
      <c r="P85" s="74" t="e">
        <f t="shared" si="28"/>
        <v>#N/A</v>
      </c>
      <c r="Q85" s="74" t="e">
        <f t="shared" si="29"/>
        <v>#N/A</v>
      </c>
      <c r="R85" s="74" t="e">
        <f>IF(ISNUMBER(Table13235425723[[#This Row],[Value]]),K85,NA())</f>
        <v>#N/A</v>
      </c>
      <c r="S85" s="69" t="str">
        <f t="shared" si="30"/>
        <v/>
      </c>
      <c r="T85" s="69" t="str">
        <f t="shared" si="31"/>
        <v/>
      </c>
      <c r="U85" s="69" t="str">
        <f t="shared" si="32"/>
        <v/>
      </c>
      <c r="V85" s="69" t="str">
        <f>IF(AND(ISNUMBER(O85),U85=1),Table13235425723[[#This Row],[Value]],"")</f>
        <v/>
      </c>
    </row>
    <row r="86" spans="1:22" ht="15.75" x14ac:dyDescent="0.25">
      <c r="A86" s="22"/>
      <c r="B86" s="23"/>
      <c r="C86" s="23"/>
      <c r="D86" s="80"/>
      <c r="E86" s="80"/>
      <c r="F86" s="70" t="str">
        <f t="shared" si="19"/>
        <v/>
      </c>
      <c r="G86" s="76" t="str">
        <f t="shared" si="20"/>
        <v/>
      </c>
      <c r="H86" s="26"/>
      <c r="I86" s="72" t="str">
        <f t="shared" si="21"/>
        <v/>
      </c>
      <c r="J86" s="69" t="str">
        <f t="shared" si="22"/>
        <v/>
      </c>
      <c r="K86" s="69" t="str">
        <f t="shared" si="23"/>
        <v/>
      </c>
      <c r="L86" s="69" t="str">
        <f t="shared" si="24"/>
        <v/>
      </c>
      <c r="M86" s="69" t="str">
        <f t="shared" si="25"/>
        <v/>
      </c>
      <c r="N86" s="69" t="str">
        <f t="shared" si="26"/>
        <v/>
      </c>
      <c r="O86" s="73" t="e">
        <f t="shared" si="27"/>
        <v>#N/A</v>
      </c>
      <c r="P86" s="74" t="e">
        <f t="shared" si="28"/>
        <v>#N/A</v>
      </c>
      <c r="Q86" s="74" t="e">
        <f t="shared" si="29"/>
        <v>#N/A</v>
      </c>
      <c r="R86" s="74" t="e">
        <f>IF(ISNUMBER(Table13235425723[[#This Row],[Value]]),K86,NA())</f>
        <v>#N/A</v>
      </c>
      <c r="S86" s="69" t="str">
        <f t="shared" si="30"/>
        <v/>
      </c>
      <c r="T86" s="69" t="str">
        <f t="shared" si="31"/>
        <v/>
      </c>
      <c r="U86" s="69" t="str">
        <f t="shared" si="32"/>
        <v/>
      </c>
      <c r="V86" s="69" t="str">
        <f>IF(AND(ISNUMBER(O86),U86=1),Table13235425723[[#This Row],[Value]],"")</f>
        <v/>
      </c>
    </row>
    <row r="87" spans="1:22" ht="15.75" x14ac:dyDescent="0.25">
      <c r="A87" s="22"/>
      <c r="B87" s="23"/>
      <c r="C87" s="23"/>
      <c r="D87" s="80"/>
      <c r="E87" s="80"/>
      <c r="F87" s="70" t="str">
        <f t="shared" si="19"/>
        <v/>
      </c>
      <c r="G87" s="76" t="str">
        <f t="shared" si="20"/>
        <v/>
      </c>
      <c r="H87" s="26"/>
      <c r="I87" s="72" t="str">
        <f t="shared" si="21"/>
        <v/>
      </c>
      <c r="J87" s="69" t="str">
        <f t="shared" si="22"/>
        <v/>
      </c>
      <c r="K87" s="69" t="str">
        <f t="shared" si="23"/>
        <v/>
      </c>
      <c r="L87" s="69" t="str">
        <f t="shared" si="24"/>
        <v/>
      </c>
      <c r="M87" s="69" t="str">
        <f t="shared" si="25"/>
        <v/>
      </c>
      <c r="N87" s="69" t="str">
        <f t="shared" si="26"/>
        <v/>
      </c>
      <c r="O87" s="73" t="e">
        <f t="shared" si="27"/>
        <v>#N/A</v>
      </c>
      <c r="P87" s="74" t="e">
        <f t="shared" si="28"/>
        <v>#N/A</v>
      </c>
      <c r="Q87" s="74" t="e">
        <f t="shared" si="29"/>
        <v>#N/A</v>
      </c>
      <c r="R87" s="74" t="e">
        <f>IF(ISNUMBER(Table13235425723[[#This Row],[Value]]),K87,NA())</f>
        <v>#N/A</v>
      </c>
      <c r="S87" s="69" t="str">
        <f t="shared" si="30"/>
        <v/>
      </c>
      <c r="T87" s="69" t="str">
        <f t="shared" si="31"/>
        <v/>
      </c>
      <c r="U87" s="69" t="str">
        <f t="shared" si="32"/>
        <v/>
      </c>
      <c r="V87" s="69" t="str">
        <f>IF(AND(ISNUMBER(O87),U87=1),Table13235425723[[#This Row],[Value]],"")</f>
        <v/>
      </c>
    </row>
    <row r="88" spans="1:22" ht="15.75" x14ac:dyDescent="0.25">
      <c r="A88" s="22"/>
      <c r="B88" s="23"/>
      <c r="C88" s="23"/>
      <c r="D88" s="80"/>
      <c r="E88" s="80"/>
      <c r="F88" s="70" t="str">
        <f t="shared" si="19"/>
        <v/>
      </c>
      <c r="G88" s="76" t="str">
        <f t="shared" si="20"/>
        <v/>
      </c>
      <c r="H88" s="26"/>
      <c r="I88" s="72" t="str">
        <f t="shared" si="21"/>
        <v/>
      </c>
      <c r="J88" s="69" t="str">
        <f t="shared" si="22"/>
        <v/>
      </c>
      <c r="K88" s="69" t="str">
        <f t="shared" si="23"/>
        <v/>
      </c>
      <c r="L88" s="69" t="str">
        <f t="shared" si="24"/>
        <v/>
      </c>
      <c r="M88" s="69" t="str">
        <f t="shared" si="25"/>
        <v/>
      </c>
      <c r="N88" s="69" t="str">
        <f t="shared" si="26"/>
        <v/>
      </c>
      <c r="O88" s="73" t="e">
        <f t="shared" si="27"/>
        <v>#N/A</v>
      </c>
      <c r="P88" s="74" t="e">
        <f t="shared" si="28"/>
        <v>#N/A</v>
      </c>
      <c r="Q88" s="74" t="e">
        <f t="shared" si="29"/>
        <v>#N/A</v>
      </c>
      <c r="R88" s="74" t="e">
        <f>IF(ISNUMBER(Table13235425723[[#This Row],[Value]]),K88,NA())</f>
        <v>#N/A</v>
      </c>
      <c r="S88" s="69" t="str">
        <f t="shared" si="30"/>
        <v/>
      </c>
      <c r="T88" s="69" t="str">
        <f t="shared" si="31"/>
        <v/>
      </c>
      <c r="U88" s="69" t="str">
        <f t="shared" si="32"/>
        <v/>
      </c>
      <c r="V88" s="69" t="str">
        <f>IF(AND(ISNUMBER(O88),U88=1),Table13235425723[[#This Row],[Value]],"")</f>
        <v/>
      </c>
    </row>
    <row r="89" spans="1:22" ht="15.75" x14ac:dyDescent="0.25">
      <c r="A89" s="22"/>
      <c r="B89" s="23"/>
      <c r="C89" s="23"/>
      <c r="D89" s="16"/>
      <c r="E89" s="16"/>
      <c r="F89" s="70" t="str">
        <f t="shared" si="19"/>
        <v/>
      </c>
      <c r="G89" s="76" t="str">
        <f t="shared" si="20"/>
        <v/>
      </c>
      <c r="H89" s="26"/>
      <c r="I89" s="72" t="str">
        <f t="shared" si="21"/>
        <v/>
      </c>
      <c r="J89" s="69" t="str">
        <f t="shared" si="22"/>
        <v/>
      </c>
      <c r="K89" s="69" t="str">
        <f t="shared" si="23"/>
        <v/>
      </c>
      <c r="L89" s="69" t="str">
        <f t="shared" si="24"/>
        <v/>
      </c>
      <c r="M89" s="69" t="str">
        <f t="shared" si="25"/>
        <v/>
      </c>
      <c r="N89" s="69" t="str">
        <f t="shared" si="26"/>
        <v/>
      </c>
      <c r="O89" s="73" t="e">
        <f t="shared" si="27"/>
        <v>#N/A</v>
      </c>
      <c r="P89" s="74" t="e">
        <f t="shared" si="28"/>
        <v>#N/A</v>
      </c>
      <c r="Q89" s="74" t="e">
        <f t="shared" si="29"/>
        <v>#N/A</v>
      </c>
      <c r="R89" s="74" t="e">
        <f>IF(ISNUMBER(Table13235425723[[#This Row],[Value]]),K89,NA())</f>
        <v>#N/A</v>
      </c>
      <c r="S89" s="69" t="str">
        <f t="shared" si="30"/>
        <v/>
      </c>
      <c r="T89" s="69" t="str">
        <f t="shared" si="31"/>
        <v/>
      </c>
      <c r="U89" s="69" t="str">
        <f t="shared" si="32"/>
        <v/>
      </c>
      <c r="V89" s="69" t="str">
        <f>IF(AND(ISNUMBER(O89),U89=1),Table13235425723[[#This Row],[Value]],"")</f>
        <v/>
      </c>
    </row>
    <row r="90" spans="1:22" ht="15.75" x14ac:dyDescent="0.25">
      <c r="A90" s="22"/>
      <c r="B90" s="23"/>
      <c r="C90" s="23"/>
      <c r="D90" s="17"/>
      <c r="E90" s="17"/>
      <c r="F90" s="70" t="str">
        <f t="shared" si="19"/>
        <v/>
      </c>
      <c r="G90" s="76" t="str">
        <f t="shared" si="20"/>
        <v/>
      </c>
      <c r="H90" s="26"/>
      <c r="I90" s="72" t="str">
        <f t="shared" si="21"/>
        <v/>
      </c>
      <c r="J90" s="69" t="str">
        <f t="shared" si="22"/>
        <v/>
      </c>
      <c r="K90" s="69" t="str">
        <f t="shared" si="23"/>
        <v/>
      </c>
      <c r="L90" s="69" t="str">
        <f t="shared" si="24"/>
        <v/>
      </c>
      <c r="M90" s="69" t="str">
        <f t="shared" si="25"/>
        <v/>
      </c>
      <c r="N90" s="69" t="str">
        <f t="shared" si="26"/>
        <v/>
      </c>
      <c r="O90" s="73" t="e">
        <f t="shared" si="27"/>
        <v>#N/A</v>
      </c>
      <c r="P90" s="74" t="e">
        <f t="shared" si="28"/>
        <v>#N/A</v>
      </c>
      <c r="Q90" s="74" t="e">
        <f t="shared" si="29"/>
        <v>#N/A</v>
      </c>
      <c r="R90" s="74" t="e">
        <f>IF(ISNUMBER(Table13235425723[[#This Row],[Value]]),K90,NA())</f>
        <v>#N/A</v>
      </c>
      <c r="S90" s="69" t="str">
        <f t="shared" si="30"/>
        <v/>
      </c>
      <c r="T90" s="69" t="str">
        <f t="shared" si="31"/>
        <v/>
      </c>
      <c r="U90" s="69" t="str">
        <f t="shared" si="32"/>
        <v/>
      </c>
      <c r="V90" s="69" t="str">
        <f>IF(AND(ISNUMBER(O90),U90=1),Table13235425723[[#This Row],[Value]],"")</f>
        <v/>
      </c>
    </row>
    <row r="91" spans="1:22" ht="15.75" x14ac:dyDescent="0.25">
      <c r="A91" s="22"/>
      <c r="B91" s="23"/>
      <c r="C91" s="23"/>
      <c r="D91" s="17"/>
      <c r="E91" s="17"/>
      <c r="F91" s="70" t="str">
        <f t="shared" si="19"/>
        <v/>
      </c>
      <c r="G91" s="76" t="str">
        <f t="shared" si="20"/>
        <v/>
      </c>
      <c r="H91" s="26"/>
      <c r="I91" s="72" t="str">
        <f t="shared" si="21"/>
        <v/>
      </c>
      <c r="J91" s="69" t="str">
        <f t="shared" si="22"/>
        <v/>
      </c>
      <c r="K91" s="69" t="str">
        <f t="shared" si="23"/>
        <v/>
      </c>
      <c r="L91" s="69" t="str">
        <f t="shared" si="24"/>
        <v/>
      </c>
      <c r="M91" s="69" t="str">
        <f t="shared" si="25"/>
        <v/>
      </c>
      <c r="N91" s="69" t="str">
        <f t="shared" si="26"/>
        <v/>
      </c>
      <c r="O91" s="73" t="e">
        <f t="shared" si="27"/>
        <v>#N/A</v>
      </c>
      <c r="P91" s="74" t="e">
        <f t="shared" si="28"/>
        <v>#N/A</v>
      </c>
      <c r="Q91" s="74" t="e">
        <f t="shared" si="29"/>
        <v>#N/A</v>
      </c>
      <c r="R91" s="74" t="e">
        <f>IF(ISNUMBER(Table13235425723[[#This Row],[Value]]),K91,NA())</f>
        <v>#N/A</v>
      </c>
      <c r="S91" s="69" t="str">
        <f t="shared" si="30"/>
        <v/>
      </c>
      <c r="T91" s="69" t="str">
        <f t="shared" si="31"/>
        <v/>
      </c>
      <c r="U91" s="69" t="str">
        <f t="shared" si="32"/>
        <v/>
      </c>
      <c r="V91" s="69" t="str">
        <f>IF(AND(ISNUMBER(O91),U91=1),Table13235425723[[#This Row],[Value]],"")</f>
        <v/>
      </c>
    </row>
    <row r="92" spans="1:22" ht="15.75" x14ac:dyDescent="0.25">
      <c r="A92" s="22"/>
      <c r="B92" s="23"/>
      <c r="C92" s="23"/>
      <c r="D92" s="17"/>
      <c r="E92" s="17"/>
      <c r="F92" s="70" t="str">
        <f t="shared" si="19"/>
        <v/>
      </c>
      <c r="G92" s="76" t="str">
        <f t="shared" si="20"/>
        <v/>
      </c>
      <c r="H92" s="26"/>
      <c r="I92" s="72" t="str">
        <f t="shared" si="21"/>
        <v/>
      </c>
      <c r="J92" s="69" t="str">
        <f t="shared" si="22"/>
        <v/>
      </c>
      <c r="K92" s="69" t="str">
        <f t="shared" si="23"/>
        <v/>
      </c>
      <c r="L92" s="69" t="str">
        <f t="shared" si="24"/>
        <v/>
      </c>
      <c r="M92" s="69" t="str">
        <f t="shared" si="25"/>
        <v/>
      </c>
      <c r="N92" s="69" t="str">
        <f t="shared" si="26"/>
        <v/>
      </c>
      <c r="O92" s="73" t="e">
        <f t="shared" si="27"/>
        <v>#N/A</v>
      </c>
      <c r="P92" s="74" t="e">
        <f t="shared" si="28"/>
        <v>#N/A</v>
      </c>
      <c r="Q92" s="74" t="e">
        <f t="shared" si="29"/>
        <v>#N/A</v>
      </c>
      <c r="R92" s="74" t="e">
        <f>IF(ISNUMBER(Table13235425723[[#This Row],[Value]]),K92,NA())</f>
        <v>#N/A</v>
      </c>
      <c r="S92" s="69" t="str">
        <f t="shared" si="30"/>
        <v/>
      </c>
      <c r="T92" s="69" t="str">
        <f t="shared" si="31"/>
        <v/>
      </c>
      <c r="U92" s="69" t="str">
        <f t="shared" si="32"/>
        <v/>
      </c>
      <c r="V92" s="69" t="str">
        <f>IF(AND(ISNUMBER(O92),U92=1),Table13235425723[[#This Row],[Value]],"")</f>
        <v/>
      </c>
    </row>
    <row r="93" spans="1:22" ht="15.75" x14ac:dyDescent="0.25">
      <c r="A93" s="22"/>
      <c r="B93" s="23"/>
      <c r="C93" s="23"/>
      <c r="D93" s="80"/>
      <c r="E93" s="80"/>
      <c r="F93" s="70" t="str">
        <f t="shared" si="19"/>
        <v/>
      </c>
      <c r="G93" s="76" t="str">
        <f t="shared" si="20"/>
        <v/>
      </c>
      <c r="H93" s="26"/>
      <c r="I93" s="72" t="str">
        <f t="shared" si="21"/>
        <v/>
      </c>
      <c r="J93" s="69" t="str">
        <f t="shared" si="22"/>
        <v/>
      </c>
      <c r="K93" s="69" t="str">
        <f t="shared" si="23"/>
        <v/>
      </c>
      <c r="L93" s="69" t="str">
        <f t="shared" si="24"/>
        <v/>
      </c>
      <c r="M93" s="69" t="str">
        <f t="shared" si="25"/>
        <v/>
      </c>
      <c r="N93" s="69" t="str">
        <f t="shared" si="26"/>
        <v/>
      </c>
      <c r="O93" s="73" t="e">
        <f t="shared" si="27"/>
        <v>#N/A</v>
      </c>
      <c r="P93" s="74" t="e">
        <f t="shared" si="28"/>
        <v>#N/A</v>
      </c>
      <c r="Q93" s="74" t="e">
        <f t="shared" si="29"/>
        <v>#N/A</v>
      </c>
      <c r="R93" s="74" t="e">
        <f>IF(ISNUMBER(Table13235425723[[#This Row],[Value]]),K93,NA())</f>
        <v>#N/A</v>
      </c>
      <c r="S93" s="69" t="str">
        <f t="shared" si="30"/>
        <v/>
      </c>
      <c r="T93" s="69" t="str">
        <f t="shared" si="31"/>
        <v/>
      </c>
      <c r="U93" s="69" t="str">
        <f t="shared" si="32"/>
        <v/>
      </c>
      <c r="V93" s="69" t="str">
        <f>IF(AND(ISNUMBER(O93),U93=1),Table13235425723[[#This Row],[Value]],"")</f>
        <v/>
      </c>
    </row>
    <row r="94" spans="1:22" ht="15.75" x14ac:dyDescent="0.25">
      <c r="A94" s="22"/>
      <c r="B94" s="23"/>
      <c r="C94" s="23"/>
      <c r="D94" s="79"/>
      <c r="E94" s="79"/>
      <c r="F94" s="70" t="str">
        <f t="shared" si="19"/>
        <v/>
      </c>
      <c r="G94" s="76" t="str">
        <f t="shared" si="20"/>
        <v/>
      </c>
      <c r="H94" s="26"/>
      <c r="I94" s="72" t="str">
        <f t="shared" si="21"/>
        <v/>
      </c>
      <c r="J94" s="69" t="str">
        <f t="shared" si="22"/>
        <v/>
      </c>
      <c r="K94" s="69" t="str">
        <f t="shared" si="23"/>
        <v/>
      </c>
      <c r="L94" s="69" t="str">
        <f t="shared" si="24"/>
        <v/>
      </c>
      <c r="M94" s="69" t="str">
        <f t="shared" si="25"/>
        <v/>
      </c>
      <c r="N94" s="69" t="str">
        <f t="shared" si="26"/>
        <v/>
      </c>
      <c r="O94" s="73" t="e">
        <f t="shared" si="27"/>
        <v>#N/A</v>
      </c>
      <c r="P94" s="74" t="e">
        <f t="shared" si="28"/>
        <v>#N/A</v>
      </c>
      <c r="Q94" s="74" t="e">
        <f t="shared" si="29"/>
        <v>#N/A</v>
      </c>
      <c r="R94" s="74" t="e">
        <f>IF(ISNUMBER(Table13235425723[[#This Row],[Value]]),K94,NA())</f>
        <v>#N/A</v>
      </c>
      <c r="S94" s="69" t="str">
        <f t="shared" si="30"/>
        <v/>
      </c>
      <c r="T94" s="69" t="str">
        <f t="shared" si="31"/>
        <v/>
      </c>
      <c r="U94" s="69" t="str">
        <f t="shared" si="32"/>
        <v/>
      </c>
      <c r="V94" s="69" t="str">
        <f>IF(AND(ISNUMBER(O94),U94=1),Table13235425723[[#This Row],[Value]],"")</f>
        <v/>
      </c>
    </row>
    <row r="95" spans="1:22" ht="15.75" x14ac:dyDescent="0.25">
      <c r="A95" s="22"/>
      <c r="B95" s="23"/>
      <c r="C95" s="23"/>
      <c r="D95" s="80"/>
      <c r="E95" s="80"/>
      <c r="F95" s="70" t="str">
        <f t="shared" si="19"/>
        <v/>
      </c>
      <c r="G95" s="76" t="str">
        <f t="shared" si="20"/>
        <v/>
      </c>
      <c r="H95" s="26"/>
      <c r="I95" s="72" t="str">
        <f t="shared" si="21"/>
        <v/>
      </c>
      <c r="J95" s="69" t="str">
        <f t="shared" si="22"/>
        <v/>
      </c>
      <c r="K95" s="69" t="str">
        <f t="shared" si="23"/>
        <v/>
      </c>
      <c r="L95" s="69" t="str">
        <f t="shared" si="24"/>
        <v/>
      </c>
      <c r="M95" s="69" t="str">
        <f t="shared" si="25"/>
        <v/>
      </c>
      <c r="N95" s="69" t="str">
        <f t="shared" si="26"/>
        <v/>
      </c>
      <c r="O95" s="73" t="e">
        <f t="shared" si="27"/>
        <v>#N/A</v>
      </c>
      <c r="P95" s="74" t="e">
        <f t="shared" si="28"/>
        <v>#N/A</v>
      </c>
      <c r="Q95" s="74" t="e">
        <f t="shared" si="29"/>
        <v>#N/A</v>
      </c>
      <c r="R95" s="74" t="e">
        <f>IF(ISNUMBER(Table13235425723[[#This Row],[Value]]),K95,NA())</f>
        <v>#N/A</v>
      </c>
      <c r="S95" s="69" t="str">
        <f t="shared" si="30"/>
        <v/>
      </c>
      <c r="T95" s="69" t="str">
        <f t="shared" si="31"/>
        <v/>
      </c>
      <c r="U95" s="69" t="str">
        <f t="shared" si="32"/>
        <v/>
      </c>
      <c r="V95" s="69" t="str">
        <f>IF(AND(ISNUMBER(O95),U95=1),Table13235425723[[#This Row],[Value]],"")</f>
        <v/>
      </c>
    </row>
    <row r="96" spans="1:22" ht="15.75" x14ac:dyDescent="0.25">
      <c r="A96" s="22"/>
      <c r="B96" s="23"/>
      <c r="C96" s="23"/>
      <c r="D96" s="80"/>
      <c r="E96" s="80"/>
      <c r="F96" s="70" t="str">
        <f t="shared" si="19"/>
        <v/>
      </c>
      <c r="G96" s="76" t="str">
        <f t="shared" si="20"/>
        <v/>
      </c>
      <c r="H96" s="26"/>
      <c r="I96" s="72" t="str">
        <f t="shared" si="21"/>
        <v/>
      </c>
      <c r="J96" s="69" t="str">
        <f t="shared" si="22"/>
        <v/>
      </c>
      <c r="K96" s="69" t="str">
        <f t="shared" si="23"/>
        <v/>
      </c>
      <c r="L96" s="69" t="str">
        <f t="shared" si="24"/>
        <v/>
      </c>
      <c r="M96" s="69" t="str">
        <f t="shared" si="25"/>
        <v/>
      </c>
      <c r="N96" s="69" t="str">
        <f t="shared" si="26"/>
        <v/>
      </c>
      <c r="O96" s="73" t="e">
        <f t="shared" si="27"/>
        <v>#N/A</v>
      </c>
      <c r="P96" s="74" t="e">
        <f t="shared" si="28"/>
        <v>#N/A</v>
      </c>
      <c r="Q96" s="74" t="e">
        <f t="shared" si="29"/>
        <v>#N/A</v>
      </c>
      <c r="R96" s="74" t="e">
        <f>IF(ISNUMBER(Table13235425723[[#This Row],[Value]]),K96,NA())</f>
        <v>#N/A</v>
      </c>
      <c r="S96" s="69" t="str">
        <f t="shared" si="30"/>
        <v/>
      </c>
      <c r="T96" s="69" t="str">
        <f t="shared" si="31"/>
        <v/>
      </c>
      <c r="U96" s="69" t="str">
        <f t="shared" si="32"/>
        <v/>
      </c>
      <c r="V96" s="69" t="str">
        <f>IF(AND(ISNUMBER(O96),U96=1),Table13235425723[[#This Row],[Value]],"")</f>
        <v/>
      </c>
    </row>
    <row r="97" spans="1:22" ht="15.75" x14ac:dyDescent="0.25">
      <c r="A97" s="22"/>
      <c r="B97" s="23"/>
      <c r="C97" s="23"/>
      <c r="D97" s="80"/>
      <c r="E97" s="80"/>
      <c r="F97" s="70" t="str">
        <f t="shared" si="19"/>
        <v/>
      </c>
      <c r="G97" s="76" t="str">
        <f t="shared" si="20"/>
        <v/>
      </c>
      <c r="H97" s="26"/>
      <c r="I97" s="72" t="str">
        <f t="shared" si="21"/>
        <v/>
      </c>
      <c r="J97" s="69" t="str">
        <f t="shared" si="22"/>
        <v/>
      </c>
      <c r="K97" s="69" t="str">
        <f t="shared" si="23"/>
        <v/>
      </c>
      <c r="L97" s="69" t="str">
        <f t="shared" si="24"/>
        <v/>
      </c>
      <c r="M97" s="69" t="str">
        <f t="shared" si="25"/>
        <v/>
      </c>
      <c r="N97" s="69" t="str">
        <f t="shared" si="26"/>
        <v/>
      </c>
      <c r="O97" s="73" t="e">
        <f t="shared" si="27"/>
        <v>#N/A</v>
      </c>
      <c r="P97" s="74" t="e">
        <f t="shared" si="28"/>
        <v>#N/A</v>
      </c>
      <c r="Q97" s="74" t="e">
        <f t="shared" si="29"/>
        <v>#N/A</v>
      </c>
      <c r="R97" s="74" t="e">
        <f>IF(ISNUMBER(Table13235425723[[#This Row],[Value]]),K97,NA())</f>
        <v>#N/A</v>
      </c>
      <c r="S97" s="69" t="str">
        <f t="shared" si="30"/>
        <v/>
      </c>
      <c r="T97" s="69" t="str">
        <f t="shared" si="31"/>
        <v/>
      </c>
      <c r="U97" s="69" t="str">
        <f t="shared" si="32"/>
        <v/>
      </c>
      <c r="V97" s="69" t="str">
        <f>IF(AND(ISNUMBER(O97),U97=1),Table13235425723[[#This Row],[Value]],"")</f>
        <v/>
      </c>
    </row>
    <row r="98" spans="1:22" ht="15.75" x14ac:dyDescent="0.25">
      <c r="A98" s="22"/>
      <c r="B98" s="23"/>
      <c r="C98" s="23"/>
      <c r="D98" s="80"/>
      <c r="E98" s="80"/>
      <c r="F98" s="70" t="str">
        <f t="shared" si="19"/>
        <v/>
      </c>
      <c r="G98" s="76" t="str">
        <f t="shared" si="20"/>
        <v/>
      </c>
      <c r="H98" s="26"/>
      <c r="I98" s="72" t="str">
        <f t="shared" si="21"/>
        <v/>
      </c>
      <c r="J98" s="69" t="str">
        <f t="shared" si="22"/>
        <v/>
      </c>
      <c r="K98" s="69" t="str">
        <f t="shared" si="23"/>
        <v/>
      </c>
      <c r="L98" s="69" t="str">
        <f t="shared" si="24"/>
        <v/>
      </c>
      <c r="M98" s="69" t="str">
        <f t="shared" si="25"/>
        <v/>
      </c>
      <c r="N98" s="69" t="str">
        <f t="shared" si="26"/>
        <v/>
      </c>
      <c r="O98" s="73" t="e">
        <f t="shared" si="27"/>
        <v>#N/A</v>
      </c>
      <c r="P98" s="74" t="e">
        <f t="shared" si="28"/>
        <v>#N/A</v>
      </c>
      <c r="Q98" s="74" t="e">
        <f t="shared" si="29"/>
        <v>#N/A</v>
      </c>
      <c r="R98" s="74" t="e">
        <f>IF(ISNUMBER(Table13235425723[[#This Row],[Value]]),K98,NA())</f>
        <v>#N/A</v>
      </c>
      <c r="S98" s="69" t="str">
        <f t="shared" si="30"/>
        <v/>
      </c>
      <c r="T98" s="69" t="str">
        <f t="shared" si="31"/>
        <v/>
      </c>
      <c r="U98" s="69" t="str">
        <f t="shared" si="32"/>
        <v/>
      </c>
      <c r="V98" s="69" t="str">
        <f>IF(AND(ISNUMBER(O98),U98=1),Table13235425723[[#This Row],[Value]],"")</f>
        <v/>
      </c>
    </row>
    <row r="99" spans="1:22" ht="15.75" x14ac:dyDescent="0.25">
      <c r="A99" s="22"/>
      <c r="B99" s="23"/>
      <c r="C99" s="23"/>
      <c r="D99" s="79"/>
      <c r="E99" s="79"/>
      <c r="F99" s="70" t="str">
        <f t="shared" si="19"/>
        <v/>
      </c>
      <c r="G99" s="76" t="str">
        <f t="shared" si="20"/>
        <v/>
      </c>
      <c r="H99" s="26"/>
      <c r="I99" s="72" t="str">
        <f t="shared" si="21"/>
        <v/>
      </c>
      <c r="J99" s="69" t="str">
        <f t="shared" si="22"/>
        <v/>
      </c>
      <c r="K99" s="69" t="str">
        <f t="shared" si="23"/>
        <v/>
      </c>
      <c r="L99" s="69" t="str">
        <f t="shared" si="24"/>
        <v/>
      </c>
      <c r="M99" s="69" t="str">
        <f t="shared" si="25"/>
        <v/>
      </c>
      <c r="N99" s="69" t="str">
        <f t="shared" si="26"/>
        <v/>
      </c>
      <c r="O99" s="73" t="e">
        <f t="shared" si="27"/>
        <v>#N/A</v>
      </c>
      <c r="P99" s="74" t="e">
        <f t="shared" si="28"/>
        <v>#N/A</v>
      </c>
      <c r="Q99" s="74" t="e">
        <f t="shared" si="29"/>
        <v>#N/A</v>
      </c>
      <c r="R99" s="74" t="e">
        <f>IF(ISNUMBER(Table13235425723[[#This Row],[Value]]),K99,NA())</f>
        <v>#N/A</v>
      </c>
      <c r="S99" s="69" t="str">
        <f t="shared" si="30"/>
        <v/>
      </c>
      <c r="T99" s="69" t="str">
        <f t="shared" si="31"/>
        <v/>
      </c>
      <c r="U99" s="69" t="str">
        <f t="shared" si="32"/>
        <v/>
      </c>
      <c r="V99" s="69" t="str">
        <f>IF(AND(ISNUMBER(O99),U99=1),Table13235425723[[#This Row],[Value]],"")</f>
        <v/>
      </c>
    </row>
    <row r="100" spans="1:22" ht="15.75" x14ac:dyDescent="0.25">
      <c r="A100" s="22"/>
      <c r="B100" s="23"/>
      <c r="C100" s="23"/>
      <c r="D100" s="80"/>
      <c r="E100" s="80"/>
      <c r="F100" s="70" t="str">
        <f t="shared" si="19"/>
        <v/>
      </c>
      <c r="G100" s="76" t="str">
        <f t="shared" si="20"/>
        <v/>
      </c>
      <c r="H100" s="26"/>
      <c r="I100" s="72" t="str">
        <f t="shared" si="21"/>
        <v/>
      </c>
      <c r="J100" s="69" t="str">
        <f t="shared" si="22"/>
        <v/>
      </c>
      <c r="K100" s="69" t="str">
        <f t="shared" si="23"/>
        <v/>
      </c>
      <c r="L100" s="69" t="str">
        <f t="shared" si="24"/>
        <v/>
      </c>
      <c r="M100" s="69" t="str">
        <f t="shared" si="25"/>
        <v/>
      </c>
      <c r="N100" s="69" t="str">
        <f t="shared" si="26"/>
        <v/>
      </c>
      <c r="O100" s="73" t="e">
        <f t="shared" si="27"/>
        <v>#N/A</v>
      </c>
      <c r="P100" s="74" t="e">
        <f t="shared" si="28"/>
        <v>#N/A</v>
      </c>
      <c r="Q100" s="74" t="e">
        <f t="shared" si="29"/>
        <v>#N/A</v>
      </c>
      <c r="R100" s="74" t="e">
        <f>IF(ISNUMBER(Table13235425723[[#This Row],[Value]]),K100,NA())</f>
        <v>#N/A</v>
      </c>
      <c r="S100" s="69" t="str">
        <f t="shared" si="30"/>
        <v/>
      </c>
      <c r="T100" s="69" t="str">
        <f t="shared" si="31"/>
        <v/>
      </c>
      <c r="U100" s="69" t="str">
        <f t="shared" si="32"/>
        <v/>
      </c>
      <c r="V100" s="69" t="str">
        <f>IF(AND(ISNUMBER(O100),U100=1),Table13235425723[[#This Row],[Value]],"")</f>
        <v/>
      </c>
    </row>
    <row r="101" spans="1:22" ht="15.75" x14ac:dyDescent="0.25">
      <c r="A101" s="22"/>
      <c r="B101" s="23"/>
      <c r="C101" s="23"/>
      <c r="D101" s="80"/>
      <c r="E101" s="80"/>
      <c r="F101" s="70" t="str">
        <f t="shared" si="19"/>
        <v/>
      </c>
      <c r="G101" s="76" t="str">
        <f t="shared" si="20"/>
        <v/>
      </c>
      <c r="H101" s="26"/>
      <c r="I101" s="72" t="str">
        <f t="shared" si="21"/>
        <v/>
      </c>
      <c r="J101" s="69" t="str">
        <f t="shared" si="22"/>
        <v/>
      </c>
      <c r="K101" s="69" t="str">
        <f t="shared" si="23"/>
        <v/>
      </c>
      <c r="L101" s="69" t="str">
        <f t="shared" si="24"/>
        <v/>
      </c>
      <c r="M101" s="69" t="str">
        <f t="shared" si="25"/>
        <v/>
      </c>
      <c r="N101" s="69" t="str">
        <f t="shared" si="26"/>
        <v/>
      </c>
      <c r="O101" s="73" t="e">
        <f t="shared" ref="O101:O132" si="33">IF(ISNUMBER(F101),F101,NA())</f>
        <v>#N/A</v>
      </c>
      <c r="P101" s="74" t="e">
        <f t="shared" si="28"/>
        <v>#N/A</v>
      </c>
      <c r="Q101" s="74" t="e">
        <f t="shared" si="29"/>
        <v>#N/A</v>
      </c>
      <c r="R101" s="74" t="e">
        <f>IF(ISNUMBER(Table13235425723[[#This Row],[Value]]),K101,NA())</f>
        <v>#N/A</v>
      </c>
      <c r="S101" s="69" t="str">
        <f t="shared" si="30"/>
        <v/>
      </c>
      <c r="T101" s="69" t="str">
        <f t="shared" si="31"/>
        <v/>
      </c>
      <c r="U101" s="69" t="str">
        <f t="shared" si="32"/>
        <v/>
      </c>
      <c r="V101" s="69" t="str">
        <f>IF(AND(ISNUMBER(O101),U101=1),Table13235425723[[#This Row],[Value]],"")</f>
        <v/>
      </c>
    </row>
    <row r="102" spans="1:22" ht="15.75" x14ac:dyDescent="0.25">
      <c r="A102" s="22"/>
      <c r="B102" s="23"/>
      <c r="C102" s="23"/>
      <c r="D102" s="80"/>
      <c r="E102" s="80"/>
      <c r="F102" s="70" t="str">
        <f t="shared" si="19"/>
        <v/>
      </c>
      <c r="G102" s="76" t="str">
        <f t="shared" si="20"/>
        <v/>
      </c>
      <c r="H102" s="26"/>
      <c r="I102" s="72" t="str">
        <f t="shared" si="21"/>
        <v/>
      </c>
      <c r="J102" s="69" t="str">
        <f t="shared" si="22"/>
        <v/>
      </c>
      <c r="K102" s="69" t="str">
        <f t="shared" si="23"/>
        <v/>
      </c>
      <c r="L102" s="69" t="str">
        <f t="shared" si="24"/>
        <v/>
      </c>
      <c r="M102" s="69" t="str">
        <f t="shared" si="25"/>
        <v/>
      </c>
      <c r="N102" s="69" t="str">
        <f t="shared" si="26"/>
        <v/>
      </c>
      <c r="O102" s="73" t="e">
        <f t="shared" si="33"/>
        <v>#N/A</v>
      </c>
      <c r="P102" s="74" t="e">
        <f t="shared" si="28"/>
        <v>#N/A</v>
      </c>
      <c r="Q102" s="74" t="e">
        <f t="shared" si="29"/>
        <v>#N/A</v>
      </c>
      <c r="R102" s="74" t="e">
        <f>IF(ISNUMBER(Table13235425723[[#This Row],[Value]]),K102,NA())</f>
        <v>#N/A</v>
      </c>
      <c r="S102" s="69" t="str">
        <f t="shared" si="30"/>
        <v/>
      </c>
      <c r="T102" s="69" t="str">
        <f t="shared" si="31"/>
        <v/>
      </c>
      <c r="U102" s="69" t="str">
        <f t="shared" si="32"/>
        <v/>
      </c>
      <c r="V102" s="69" t="str">
        <f>IF(AND(ISNUMBER(O102),U102=1),Table13235425723[[#This Row],[Value]],"")</f>
        <v/>
      </c>
    </row>
    <row r="103" spans="1:22" ht="15.75" x14ac:dyDescent="0.25">
      <c r="A103" s="22"/>
      <c r="B103" s="23"/>
      <c r="C103" s="23"/>
      <c r="D103" s="80"/>
      <c r="E103" s="80"/>
      <c r="F103" s="70" t="str">
        <f t="shared" si="19"/>
        <v/>
      </c>
      <c r="G103" s="76" t="str">
        <f t="shared" si="20"/>
        <v/>
      </c>
      <c r="H103" s="26"/>
      <c r="I103" s="72" t="str">
        <f t="shared" si="21"/>
        <v/>
      </c>
      <c r="J103" s="69" t="str">
        <f t="shared" si="22"/>
        <v/>
      </c>
      <c r="K103" s="69" t="str">
        <f t="shared" si="23"/>
        <v/>
      </c>
      <c r="L103" s="69" t="str">
        <f t="shared" si="24"/>
        <v/>
      </c>
      <c r="M103" s="69" t="str">
        <f t="shared" si="25"/>
        <v/>
      </c>
      <c r="N103" s="69" t="str">
        <f t="shared" si="26"/>
        <v/>
      </c>
      <c r="O103" s="73" t="e">
        <f t="shared" si="33"/>
        <v>#N/A</v>
      </c>
      <c r="P103" s="74" t="e">
        <f t="shared" si="28"/>
        <v>#N/A</v>
      </c>
      <c r="Q103" s="74" t="e">
        <f t="shared" si="29"/>
        <v>#N/A</v>
      </c>
      <c r="R103" s="74" t="e">
        <f>IF(ISNUMBER(Table13235425723[[#This Row],[Value]]),K103,NA())</f>
        <v>#N/A</v>
      </c>
      <c r="S103" s="69" t="str">
        <f t="shared" si="30"/>
        <v/>
      </c>
      <c r="T103" s="69" t="str">
        <f t="shared" si="31"/>
        <v/>
      </c>
      <c r="U103" s="69" t="str">
        <f t="shared" si="32"/>
        <v/>
      </c>
      <c r="V103" s="69" t="str">
        <f>IF(AND(ISNUMBER(O103),U103=1),Table13235425723[[#This Row],[Value]],"")</f>
        <v/>
      </c>
    </row>
    <row r="104" spans="1:22" ht="15.75" x14ac:dyDescent="0.25">
      <c r="A104" s="22"/>
      <c r="B104" s="23"/>
      <c r="C104" s="23"/>
      <c r="D104" s="79"/>
      <c r="E104" s="79"/>
      <c r="F104" s="70" t="str">
        <f t="shared" si="19"/>
        <v/>
      </c>
      <c r="G104" s="76" t="str">
        <f t="shared" si="20"/>
        <v/>
      </c>
      <c r="H104" s="26"/>
      <c r="I104" s="72" t="str">
        <f t="shared" si="21"/>
        <v/>
      </c>
      <c r="J104" s="69" t="str">
        <f t="shared" si="22"/>
        <v/>
      </c>
      <c r="K104" s="69" t="str">
        <f t="shared" si="23"/>
        <v/>
      </c>
      <c r="L104" s="69" t="str">
        <f t="shared" si="24"/>
        <v/>
      </c>
      <c r="M104" s="69" t="str">
        <f t="shared" si="25"/>
        <v/>
      </c>
      <c r="N104" s="69" t="str">
        <f t="shared" si="26"/>
        <v/>
      </c>
      <c r="O104" s="73" t="e">
        <f t="shared" si="33"/>
        <v>#N/A</v>
      </c>
      <c r="P104" s="74" t="e">
        <f t="shared" si="28"/>
        <v>#N/A</v>
      </c>
      <c r="Q104" s="74" t="e">
        <f t="shared" si="29"/>
        <v>#N/A</v>
      </c>
      <c r="R104" s="74" t="e">
        <f>IF(ISNUMBER(Table13235425723[[#This Row],[Value]]),K104,NA())</f>
        <v>#N/A</v>
      </c>
      <c r="S104" s="69" t="str">
        <f t="shared" si="30"/>
        <v/>
      </c>
      <c r="T104" s="69" t="str">
        <f t="shared" si="31"/>
        <v/>
      </c>
      <c r="U104" s="69" t="str">
        <f t="shared" si="32"/>
        <v/>
      </c>
      <c r="V104" s="69" t="str">
        <f>IF(AND(ISNUMBER(O104),U104=1),Table13235425723[[#This Row],[Value]],"")</f>
        <v/>
      </c>
    </row>
    <row r="105" spans="1:22" ht="15.75" x14ac:dyDescent="0.25">
      <c r="A105" s="22"/>
      <c r="B105" s="23"/>
      <c r="C105" s="23"/>
      <c r="D105" s="80"/>
      <c r="E105" s="80"/>
      <c r="F105" s="70" t="str">
        <f t="shared" si="19"/>
        <v/>
      </c>
      <c r="G105" s="76" t="str">
        <f t="shared" si="20"/>
        <v/>
      </c>
      <c r="H105" s="26"/>
      <c r="I105" s="72" t="str">
        <f t="shared" si="21"/>
        <v/>
      </c>
      <c r="J105" s="69" t="str">
        <f t="shared" si="22"/>
        <v/>
      </c>
      <c r="K105" s="69" t="str">
        <f t="shared" si="23"/>
        <v/>
      </c>
      <c r="L105" s="69" t="str">
        <f t="shared" si="24"/>
        <v/>
      </c>
      <c r="M105" s="69" t="str">
        <f t="shared" si="25"/>
        <v/>
      </c>
      <c r="N105" s="69" t="str">
        <f t="shared" si="26"/>
        <v/>
      </c>
      <c r="O105" s="73" t="e">
        <f t="shared" si="33"/>
        <v>#N/A</v>
      </c>
      <c r="P105" s="74" t="e">
        <f t="shared" si="28"/>
        <v>#N/A</v>
      </c>
      <c r="Q105" s="74" t="e">
        <f t="shared" si="29"/>
        <v>#N/A</v>
      </c>
      <c r="R105" s="74" t="e">
        <f>IF(ISNUMBER(Table13235425723[[#This Row],[Value]]),K105,NA())</f>
        <v>#N/A</v>
      </c>
      <c r="S105" s="69" t="str">
        <f t="shared" si="30"/>
        <v/>
      </c>
      <c r="T105" s="69" t="str">
        <f t="shared" si="31"/>
        <v/>
      </c>
      <c r="U105" s="69" t="str">
        <f t="shared" si="32"/>
        <v/>
      </c>
      <c r="V105" s="69" t="str">
        <f>IF(AND(ISNUMBER(O105),U105=1),Table13235425723[[#This Row],[Value]],"")</f>
        <v/>
      </c>
    </row>
    <row r="106" spans="1:22" ht="15.75" x14ac:dyDescent="0.25">
      <c r="A106" s="22"/>
      <c r="B106" s="23"/>
      <c r="C106" s="23"/>
      <c r="D106" s="80"/>
      <c r="E106" s="80"/>
      <c r="F106" s="70" t="str">
        <f t="shared" si="19"/>
        <v/>
      </c>
      <c r="G106" s="76" t="str">
        <f t="shared" si="20"/>
        <v/>
      </c>
      <c r="H106" s="26"/>
      <c r="I106" s="72" t="str">
        <f t="shared" si="21"/>
        <v/>
      </c>
      <c r="J106" s="69" t="str">
        <f t="shared" si="22"/>
        <v/>
      </c>
      <c r="K106" s="69" t="str">
        <f t="shared" si="23"/>
        <v/>
      </c>
      <c r="L106" s="69" t="str">
        <f t="shared" si="24"/>
        <v/>
      </c>
      <c r="M106" s="69" t="str">
        <f t="shared" si="25"/>
        <v/>
      </c>
      <c r="N106" s="69" t="str">
        <f t="shared" si="26"/>
        <v/>
      </c>
      <c r="O106" s="73" t="e">
        <f t="shared" si="33"/>
        <v>#N/A</v>
      </c>
      <c r="P106" s="74" t="e">
        <f t="shared" si="28"/>
        <v>#N/A</v>
      </c>
      <c r="Q106" s="74" t="e">
        <f t="shared" si="29"/>
        <v>#N/A</v>
      </c>
      <c r="R106" s="74" t="e">
        <f>IF(ISNUMBER(Table13235425723[[#This Row],[Value]]),K106,NA())</f>
        <v>#N/A</v>
      </c>
      <c r="S106" s="69" t="str">
        <f t="shared" si="30"/>
        <v/>
      </c>
      <c r="T106" s="69" t="str">
        <f t="shared" si="31"/>
        <v/>
      </c>
      <c r="U106" s="69" t="str">
        <f t="shared" si="32"/>
        <v/>
      </c>
      <c r="V106" s="69" t="str">
        <f>IF(AND(ISNUMBER(O106),U106=1),Table13235425723[[#This Row],[Value]],"")</f>
        <v/>
      </c>
    </row>
    <row r="107" spans="1:22" ht="15.75" x14ac:dyDescent="0.25">
      <c r="A107" s="22"/>
      <c r="B107" s="23"/>
      <c r="C107" s="23"/>
      <c r="D107" s="80"/>
      <c r="E107" s="80"/>
      <c r="F107" s="70" t="str">
        <f t="shared" si="19"/>
        <v/>
      </c>
      <c r="G107" s="76" t="str">
        <f t="shared" si="20"/>
        <v/>
      </c>
      <c r="H107" s="26"/>
      <c r="I107" s="72" t="str">
        <f t="shared" si="21"/>
        <v/>
      </c>
      <c r="J107" s="69" t="str">
        <f t="shared" si="22"/>
        <v/>
      </c>
      <c r="K107" s="69" t="str">
        <f t="shared" si="23"/>
        <v/>
      </c>
      <c r="L107" s="69" t="str">
        <f t="shared" si="24"/>
        <v/>
      </c>
      <c r="M107" s="69" t="str">
        <f t="shared" si="25"/>
        <v/>
      </c>
      <c r="N107" s="69" t="str">
        <f t="shared" si="26"/>
        <v/>
      </c>
      <c r="O107" s="73" t="e">
        <f t="shared" si="33"/>
        <v>#N/A</v>
      </c>
      <c r="P107" s="74" t="e">
        <f t="shared" si="28"/>
        <v>#N/A</v>
      </c>
      <c r="Q107" s="74" t="e">
        <f t="shared" si="29"/>
        <v>#N/A</v>
      </c>
      <c r="R107" s="74" t="e">
        <f>IF(ISNUMBER(Table13235425723[[#This Row],[Value]]),K107,NA())</f>
        <v>#N/A</v>
      </c>
      <c r="S107" s="69" t="str">
        <f t="shared" si="30"/>
        <v/>
      </c>
      <c r="T107" s="69" t="str">
        <f t="shared" si="31"/>
        <v/>
      </c>
      <c r="U107" s="69" t="str">
        <f t="shared" si="32"/>
        <v/>
      </c>
      <c r="V107" s="69" t="str">
        <f>IF(AND(ISNUMBER(O107),U107=1),Table13235425723[[#This Row],[Value]],"")</f>
        <v/>
      </c>
    </row>
    <row r="108" spans="1:22" ht="15.75" x14ac:dyDescent="0.25">
      <c r="A108" s="22"/>
      <c r="B108" s="23"/>
      <c r="C108" s="23"/>
      <c r="D108" s="80"/>
      <c r="E108" s="80"/>
      <c r="F108" s="70" t="str">
        <f t="shared" si="19"/>
        <v/>
      </c>
      <c r="G108" s="76" t="str">
        <f t="shared" si="20"/>
        <v/>
      </c>
      <c r="H108" s="26"/>
      <c r="I108" s="72" t="str">
        <f t="shared" si="21"/>
        <v/>
      </c>
      <c r="J108" s="69" t="str">
        <f t="shared" si="22"/>
        <v/>
      </c>
      <c r="K108" s="69" t="str">
        <f t="shared" si="23"/>
        <v/>
      </c>
      <c r="L108" s="69" t="str">
        <f t="shared" si="24"/>
        <v/>
      </c>
      <c r="M108" s="69" t="str">
        <f t="shared" si="25"/>
        <v/>
      </c>
      <c r="N108" s="69" t="str">
        <f t="shared" si="26"/>
        <v/>
      </c>
      <c r="O108" s="73" t="e">
        <f t="shared" si="33"/>
        <v>#N/A</v>
      </c>
      <c r="P108" s="74" t="e">
        <f t="shared" si="28"/>
        <v>#N/A</v>
      </c>
      <c r="Q108" s="74" t="e">
        <f t="shared" si="29"/>
        <v>#N/A</v>
      </c>
      <c r="R108" s="74" t="e">
        <f>IF(ISNUMBER(Table13235425723[[#This Row],[Value]]),K108,NA())</f>
        <v>#N/A</v>
      </c>
      <c r="S108" s="69" t="str">
        <f t="shared" si="30"/>
        <v/>
      </c>
      <c r="T108" s="69" t="str">
        <f t="shared" si="31"/>
        <v/>
      </c>
      <c r="U108" s="69" t="str">
        <f t="shared" si="32"/>
        <v/>
      </c>
      <c r="V108" s="69" t="str">
        <f>IF(AND(ISNUMBER(O108),U108=1),Table13235425723[[#This Row],[Value]],"")</f>
        <v/>
      </c>
    </row>
    <row r="109" spans="1:22" ht="15.75" x14ac:dyDescent="0.25">
      <c r="A109" s="22"/>
      <c r="B109" s="23"/>
      <c r="C109" s="23"/>
      <c r="D109" s="79"/>
      <c r="E109" s="79"/>
      <c r="F109" s="70" t="str">
        <f t="shared" si="19"/>
        <v/>
      </c>
      <c r="G109" s="76" t="str">
        <f t="shared" si="20"/>
        <v/>
      </c>
      <c r="H109" s="26"/>
      <c r="I109" s="72" t="str">
        <f t="shared" si="21"/>
        <v/>
      </c>
      <c r="J109" s="69" t="str">
        <f t="shared" si="22"/>
        <v/>
      </c>
      <c r="K109" s="69" t="str">
        <f t="shared" si="23"/>
        <v/>
      </c>
      <c r="L109" s="69" t="str">
        <f t="shared" si="24"/>
        <v/>
      </c>
      <c r="M109" s="69" t="str">
        <f t="shared" si="25"/>
        <v/>
      </c>
      <c r="N109" s="69" t="str">
        <f t="shared" si="26"/>
        <v/>
      </c>
      <c r="O109" s="73" t="e">
        <f t="shared" si="33"/>
        <v>#N/A</v>
      </c>
      <c r="P109" s="74" t="e">
        <f t="shared" si="28"/>
        <v>#N/A</v>
      </c>
      <c r="Q109" s="74" t="e">
        <f t="shared" si="29"/>
        <v>#N/A</v>
      </c>
      <c r="R109" s="74" t="e">
        <f>IF(ISNUMBER(Table13235425723[[#This Row],[Value]]),K109,NA())</f>
        <v>#N/A</v>
      </c>
      <c r="S109" s="69" t="str">
        <f t="shared" si="30"/>
        <v/>
      </c>
      <c r="T109" s="69" t="str">
        <f t="shared" si="31"/>
        <v/>
      </c>
      <c r="U109" s="69" t="str">
        <f t="shared" si="32"/>
        <v/>
      </c>
      <c r="V109" s="69" t="str">
        <f>IF(AND(ISNUMBER(O109),U109=1),Table13235425723[[#This Row],[Value]],"")</f>
        <v/>
      </c>
    </row>
    <row r="110" spans="1:22" ht="15.75" x14ac:dyDescent="0.25">
      <c r="A110" s="22"/>
      <c r="B110" s="23"/>
      <c r="C110" s="23"/>
      <c r="D110" s="80"/>
      <c r="E110" s="80"/>
      <c r="F110" s="70" t="str">
        <f t="shared" si="19"/>
        <v/>
      </c>
      <c r="G110" s="76" t="str">
        <f t="shared" si="20"/>
        <v/>
      </c>
      <c r="H110" s="26"/>
      <c r="I110" s="72" t="str">
        <f t="shared" si="21"/>
        <v/>
      </c>
      <c r="J110" s="69" t="str">
        <f t="shared" si="22"/>
        <v/>
      </c>
      <c r="K110" s="69" t="str">
        <f t="shared" si="23"/>
        <v/>
      </c>
      <c r="L110" s="69" t="str">
        <f t="shared" si="24"/>
        <v/>
      </c>
      <c r="M110" s="69" t="str">
        <f t="shared" si="25"/>
        <v/>
      </c>
      <c r="N110" s="69" t="str">
        <f t="shared" si="26"/>
        <v/>
      </c>
      <c r="O110" s="73" t="e">
        <f t="shared" si="33"/>
        <v>#N/A</v>
      </c>
      <c r="P110" s="74" t="e">
        <f t="shared" si="28"/>
        <v>#N/A</v>
      </c>
      <c r="Q110" s="74" t="e">
        <f t="shared" si="29"/>
        <v>#N/A</v>
      </c>
      <c r="R110" s="74" t="e">
        <f>IF(ISNUMBER(Table13235425723[[#This Row],[Value]]),K110,NA())</f>
        <v>#N/A</v>
      </c>
      <c r="S110" s="69" t="str">
        <f t="shared" si="30"/>
        <v/>
      </c>
      <c r="T110" s="69" t="str">
        <f t="shared" si="31"/>
        <v/>
      </c>
      <c r="U110" s="69" t="str">
        <f t="shared" si="32"/>
        <v/>
      </c>
      <c r="V110" s="69" t="str">
        <f>IF(AND(ISNUMBER(O110),U110=1),Table13235425723[[#This Row],[Value]],"")</f>
        <v/>
      </c>
    </row>
    <row r="111" spans="1:22" ht="15.75" x14ac:dyDescent="0.25">
      <c r="A111" s="22"/>
      <c r="B111" s="23"/>
      <c r="C111" s="23"/>
      <c r="D111" s="80"/>
      <c r="E111" s="80"/>
      <c r="F111" s="70" t="str">
        <f t="shared" si="19"/>
        <v/>
      </c>
      <c r="G111" s="76" t="str">
        <f t="shared" si="20"/>
        <v/>
      </c>
      <c r="H111" s="26"/>
      <c r="I111" s="72" t="str">
        <f t="shared" si="21"/>
        <v/>
      </c>
      <c r="J111" s="69" t="str">
        <f t="shared" si="22"/>
        <v/>
      </c>
      <c r="K111" s="69" t="str">
        <f t="shared" si="23"/>
        <v/>
      </c>
      <c r="L111" s="69" t="str">
        <f t="shared" si="24"/>
        <v/>
      </c>
      <c r="M111" s="69" t="str">
        <f t="shared" si="25"/>
        <v/>
      </c>
      <c r="N111" s="69" t="str">
        <f t="shared" si="26"/>
        <v/>
      </c>
      <c r="O111" s="73" t="e">
        <f t="shared" si="33"/>
        <v>#N/A</v>
      </c>
      <c r="P111" s="74" t="e">
        <f t="shared" si="28"/>
        <v>#N/A</v>
      </c>
      <c r="Q111" s="74" t="e">
        <f t="shared" si="29"/>
        <v>#N/A</v>
      </c>
      <c r="R111" s="74" t="e">
        <f>IF(ISNUMBER(Table13235425723[[#This Row],[Value]]),K111,NA())</f>
        <v>#N/A</v>
      </c>
      <c r="S111" s="69" t="str">
        <f t="shared" si="30"/>
        <v/>
      </c>
      <c r="T111" s="69" t="str">
        <f t="shared" si="31"/>
        <v/>
      </c>
      <c r="U111" s="69" t="str">
        <f t="shared" si="32"/>
        <v/>
      </c>
      <c r="V111" s="69" t="str">
        <f>IF(AND(ISNUMBER(O111),U111=1),Table13235425723[[#This Row],[Value]],"")</f>
        <v/>
      </c>
    </row>
    <row r="112" spans="1:22" ht="15.75" x14ac:dyDescent="0.25">
      <c r="A112" s="22"/>
      <c r="B112" s="23"/>
      <c r="C112" s="23"/>
      <c r="D112" s="80"/>
      <c r="E112" s="80"/>
      <c r="F112" s="70" t="str">
        <f t="shared" si="19"/>
        <v/>
      </c>
      <c r="G112" s="76" t="str">
        <f t="shared" si="20"/>
        <v/>
      </c>
      <c r="H112" s="26"/>
      <c r="I112" s="72" t="str">
        <f t="shared" si="21"/>
        <v/>
      </c>
      <c r="J112" s="69" t="str">
        <f t="shared" si="22"/>
        <v/>
      </c>
      <c r="K112" s="69" t="str">
        <f t="shared" si="23"/>
        <v/>
      </c>
      <c r="L112" s="69" t="str">
        <f t="shared" si="24"/>
        <v/>
      </c>
      <c r="M112" s="69" t="str">
        <f t="shared" si="25"/>
        <v/>
      </c>
      <c r="N112" s="69" t="str">
        <f t="shared" si="26"/>
        <v/>
      </c>
      <c r="O112" s="73" t="e">
        <f t="shared" si="33"/>
        <v>#N/A</v>
      </c>
      <c r="P112" s="74" t="e">
        <f t="shared" si="28"/>
        <v>#N/A</v>
      </c>
      <c r="Q112" s="74" t="e">
        <f t="shared" si="29"/>
        <v>#N/A</v>
      </c>
      <c r="R112" s="74" t="e">
        <f>IF(ISNUMBER(Table13235425723[[#This Row],[Value]]),K112,NA())</f>
        <v>#N/A</v>
      </c>
      <c r="S112" s="69" t="str">
        <f t="shared" si="30"/>
        <v/>
      </c>
      <c r="T112" s="69" t="str">
        <f t="shared" si="31"/>
        <v/>
      </c>
      <c r="U112" s="69" t="str">
        <f t="shared" si="32"/>
        <v/>
      </c>
      <c r="V112" s="69" t="str">
        <f>IF(AND(ISNUMBER(O112),U112=1),Table13235425723[[#This Row],[Value]],"")</f>
        <v/>
      </c>
    </row>
    <row r="113" spans="1:22" ht="15.75" x14ac:dyDescent="0.25">
      <c r="A113" s="22"/>
      <c r="B113" s="23"/>
      <c r="C113" s="23"/>
      <c r="D113" s="79"/>
      <c r="E113" s="79"/>
      <c r="F113" s="70" t="str">
        <f t="shared" si="19"/>
        <v/>
      </c>
      <c r="G113" s="76" t="str">
        <f t="shared" si="20"/>
        <v/>
      </c>
      <c r="H113" s="26"/>
      <c r="I113" s="72" t="str">
        <f t="shared" si="21"/>
        <v/>
      </c>
      <c r="J113" s="69" t="str">
        <f t="shared" si="22"/>
        <v/>
      </c>
      <c r="K113" s="69" t="str">
        <f t="shared" si="23"/>
        <v/>
      </c>
      <c r="L113" s="69" t="str">
        <f t="shared" si="24"/>
        <v/>
      </c>
      <c r="M113" s="69" t="str">
        <f t="shared" si="25"/>
        <v/>
      </c>
      <c r="N113" s="69" t="str">
        <f t="shared" si="26"/>
        <v/>
      </c>
      <c r="O113" s="73" t="e">
        <f t="shared" si="33"/>
        <v>#N/A</v>
      </c>
      <c r="P113" s="74" t="e">
        <f t="shared" si="28"/>
        <v>#N/A</v>
      </c>
      <c r="Q113" s="74" t="e">
        <f t="shared" si="29"/>
        <v>#N/A</v>
      </c>
      <c r="R113" s="74" t="e">
        <f>IF(ISNUMBER(Table13235425723[[#This Row],[Value]]),K113,NA())</f>
        <v>#N/A</v>
      </c>
      <c r="S113" s="69" t="str">
        <f t="shared" si="30"/>
        <v/>
      </c>
      <c r="T113" s="69" t="str">
        <f t="shared" si="31"/>
        <v/>
      </c>
      <c r="U113" s="69" t="str">
        <f t="shared" si="32"/>
        <v/>
      </c>
      <c r="V113" s="69" t="str">
        <f>IF(AND(ISNUMBER(O113),U113=1),Table13235425723[[#This Row],[Value]],"")</f>
        <v/>
      </c>
    </row>
    <row r="114" spans="1:22" ht="15.75" x14ac:dyDescent="0.25">
      <c r="A114" s="22"/>
      <c r="B114" s="23"/>
      <c r="C114" s="23"/>
      <c r="D114" s="80"/>
      <c r="E114" s="80"/>
      <c r="F114" s="70" t="str">
        <f t="shared" si="19"/>
        <v/>
      </c>
      <c r="G114" s="76" t="str">
        <f t="shared" si="20"/>
        <v/>
      </c>
      <c r="H114" s="26"/>
      <c r="I114" s="72" t="str">
        <f t="shared" si="21"/>
        <v/>
      </c>
      <c r="J114" s="69" t="str">
        <f t="shared" si="22"/>
        <v/>
      </c>
      <c r="K114" s="69" t="str">
        <f t="shared" si="23"/>
        <v/>
      </c>
      <c r="L114" s="69" t="str">
        <f t="shared" si="24"/>
        <v/>
      </c>
      <c r="M114" s="69" t="str">
        <f t="shared" si="25"/>
        <v/>
      </c>
      <c r="N114" s="69" t="str">
        <f t="shared" si="26"/>
        <v/>
      </c>
      <c r="O114" s="73" t="e">
        <f t="shared" si="33"/>
        <v>#N/A</v>
      </c>
      <c r="P114" s="74" t="e">
        <f t="shared" si="28"/>
        <v>#N/A</v>
      </c>
      <c r="Q114" s="74" t="e">
        <f t="shared" si="29"/>
        <v>#N/A</v>
      </c>
      <c r="R114" s="74" t="e">
        <f>IF(ISNUMBER(Table13235425723[[#This Row],[Value]]),K114,NA())</f>
        <v>#N/A</v>
      </c>
      <c r="S114" s="69" t="str">
        <f t="shared" si="30"/>
        <v/>
      </c>
      <c r="T114" s="69" t="str">
        <f t="shared" si="31"/>
        <v/>
      </c>
      <c r="U114" s="69" t="str">
        <f t="shared" si="32"/>
        <v/>
      </c>
      <c r="V114" s="69" t="str">
        <f>IF(AND(ISNUMBER(O114),U114=1),Table13235425723[[#This Row],[Value]],"")</f>
        <v/>
      </c>
    </row>
    <row r="115" spans="1:22" ht="15.75" x14ac:dyDescent="0.25">
      <c r="A115" s="22"/>
      <c r="B115" s="23"/>
      <c r="C115" s="23"/>
      <c r="D115" s="80"/>
      <c r="E115" s="80"/>
      <c r="F115" s="70" t="str">
        <f t="shared" si="19"/>
        <v/>
      </c>
      <c r="G115" s="76" t="str">
        <f t="shared" si="20"/>
        <v/>
      </c>
      <c r="H115" s="26"/>
      <c r="I115" s="72" t="str">
        <f t="shared" si="21"/>
        <v/>
      </c>
      <c r="J115" s="69" t="str">
        <f t="shared" si="22"/>
        <v/>
      </c>
      <c r="K115" s="69" t="str">
        <f t="shared" si="23"/>
        <v/>
      </c>
      <c r="L115" s="69" t="str">
        <f t="shared" si="24"/>
        <v/>
      </c>
      <c r="M115" s="69" t="str">
        <f t="shared" si="25"/>
        <v/>
      </c>
      <c r="N115" s="69" t="str">
        <f t="shared" si="26"/>
        <v/>
      </c>
      <c r="O115" s="73" t="e">
        <f t="shared" si="33"/>
        <v>#N/A</v>
      </c>
      <c r="P115" s="74" t="e">
        <f t="shared" si="28"/>
        <v>#N/A</v>
      </c>
      <c r="Q115" s="74" t="e">
        <f t="shared" si="29"/>
        <v>#N/A</v>
      </c>
      <c r="R115" s="74" t="e">
        <f>IF(ISNUMBER(Table13235425723[[#This Row],[Value]]),K115,NA())</f>
        <v>#N/A</v>
      </c>
      <c r="S115" s="69" t="str">
        <f t="shared" si="30"/>
        <v/>
      </c>
      <c r="T115" s="69" t="str">
        <f t="shared" si="31"/>
        <v/>
      </c>
      <c r="U115" s="69" t="str">
        <f t="shared" si="32"/>
        <v/>
      </c>
      <c r="V115" s="69" t="str">
        <f>IF(AND(ISNUMBER(O115),U115=1),Table13235425723[[#This Row],[Value]],"")</f>
        <v/>
      </c>
    </row>
    <row r="116" spans="1:22" ht="15.75" x14ac:dyDescent="0.25">
      <c r="A116" s="22"/>
      <c r="B116" s="23"/>
      <c r="C116" s="23"/>
      <c r="D116" s="80"/>
      <c r="E116" s="80"/>
      <c r="F116" s="70" t="str">
        <f t="shared" si="19"/>
        <v/>
      </c>
      <c r="G116" s="76" t="str">
        <f t="shared" si="20"/>
        <v/>
      </c>
      <c r="H116" s="26"/>
      <c r="I116" s="72" t="str">
        <f t="shared" si="21"/>
        <v/>
      </c>
      <c r="J116" s="69" t="str">
        <f t="shared" si="22"/>
        <v/>
      </c>
      <c r="K116" s="69" t="str">
        <f t="shared" si="23"/>
        <v/>
      </c>
      <c r="L116" s="69" t="str">
        <f t="shared" si="24"/>
        <v/>
      </c>
      <c r="M116" s="69" t="str">
        <f t="shared" si="25"/>
        <v/>
      </c>
      <c r="N116" s="69" t="str">
        <f t="shared" si="26"/>
        <v/>
      </c>
      <c r="O116" s="73" t="e">
        <f t="shared" si="33"/>
        <v>#N/A</v>
      </c>
      <c r="P116" s="74" t="e">
        <f t="shared" si="28"/>
        <v>#N/A</v>
      </c>
      <c r="Q116" s="74" t="e">
        <f t="shared" si="29"/>
        <v>#N/A</v>
      </c>
      <c r="R116" s="74" t="e">
        <f>IF(ISNUMBER(Table13235425723[[#This Row],[Value]]),K116,NA())</f>
        <v>#N/A</v>
      </c>
      <c r="S116" s="69" t="str">
        <f t="shared" si="30"/>
        <v/>
      </c>
      <c r="T116" s="69" t="str">
        <f t="shared" si="31"/>
        <v/>
      </c>
      <c r="U116" s="69" t="str">
        <f t="shared" si="32"/>
        <v/>
      </c>
      <c r="V116" s="69" t="str">
        <f>IF(AND(ISNUMBER(O116),U116=1),Table13235425723[[#This Row],[Value]],"")</f>
        <v/>
      </c>
    </row>
    <row r="117" spans="1:22" ht="15.75" x14ac:dyDescent="0.25">
      <c r="A117" s="22"/>
      <c r="B117" s="23"/>
      <c r="C117" s="23"/>
      <c r="D117" s="80"/>
      <c r="E117" s="80"/>
      <c r="F117" s="70" t="str">
        <f t="shared" si="19"/>
        <v/>
      </c>
      <c r="G117" s="76" t="str">
        <f t="shared" si="20"/>
        <v/>
      </c>
      <c r="H117" s="26"/>
      <c r="I117" s="72" t="str">
        <f t="shared" si="21"/>
        <v/>
      </c>
      <c r="J117" s="69" t="str">
        <f t="shared" si="22"/>
        <v/>
      </c>
      <c r="K117" s="69" t="str">
        <f t="shared" si="23"/>
        <v/>
      </c>
      <c r="L117" s="69" t="str">
        <f t="shared" si="24"/>
        <v/>
      </c>
      <c r="M117" s="69" t="str">
        <f t="shared" si="25"/>
        <v/>
      </c>
      <c r="N117" s="69" t="str">
        <f t="shared" si="26"/>
        <v/>
      </c>
      <c r="O117" s="73" t="e">
        <f t="shared" si="33"/>
        <v>#N/A</v>
      </c>
      <c r="P117" s="74" t="e">
        <f t="shared" si="28"/>
        <v>#N/A</v>
      </c>
      <c r="Q117" s="74" t="e">
        <f t="shared" si="29"/>
        <v>#N/A</v>
      </c>
      <c r="R117" s="74" t="e">
        <f>IF(ISNUMBER(Table13235425723[[#This Row],[Value]]),K117,NA())</f>
        <v>#N/A</v>
      </c>
      <c r="S117" s="69" t="str">
        <f t="shared" si="30"/>
        <v/>
      </c>
      <c r="T117" s="69" t="str">
        <f t="shared" si="31"/>
        <v/>
      </c>
      <c r="U117" s="69" t="str">
        <f t="shared" si="32"/>
        <v/>
      </c>
      <c r="V117" s="69" t="str">
        <f>IF(AND(ISNUMBER(O117),U117=1),Table13235425723[[#This Row],[Value]],"")</f>
        <v/>
      </c>
    </row>
    <row r="118" spans="1:22" ht="15.75" x14ac:dyDescent="0.25">
      <c r="A118" s="22"/>
      <c r="B118" s="23"/>
      <c r="C118" s="23"/>
      <c r="D118" s="79"/>
      <c r="E118" s="79"/>
      <c r="F118" s="70" t="str">
        <f t="shared" si="19"/>
        <v/>
      </c>
      <c r="G118" s="76" t="str">
        <f t="shared" si="20"/>
        <v/>
      </c>
      <c r="H118" s="26"/>
      <c r="I118" s="72" t="str">
        <f t="shared" si="21"/>
        <v/>
      </c>
      <c r="J118" s="69" t="str">
        <f t="shared" si="22"/>
        <v/>
      </c>
      <c r="K118" s="69" t="str">
        <f t="shared" si="23"/>
        <v/>
      </c>
      <c r="L118" s="69" t="str">
        <f t="shared" si="24"/>
        <v/>
      </c>
      <c r="M118" s="69" t="str">
        <f t="shared" si="25"/>
        <v/>
      </c>
      <c r="N118" s="69" t="str">
        <f t="shared" si="26"/>
        <v/>
      </c>
      <c r="O118" s="73" t="e">
        <f t="shared" si="33"/>
        <v>#N/A</v>
      </c>
      <c r="P118" s="74" t="e">
        <f t="shared" si="28"/>
        <v>#N/A</v>
      </c>
      <c r="Q118" s="74" t="e">
        <f t="shared" si="29"/>
        <v>#N/A</v>
      </c>
      <c r="R118" s="74" t="e">
        <f>IF(ISNUMBER(Table13235425723[[#This Row],[Value]]),K118,NA())</f>
        <v>#N/A</v>
      </c>
      <c r="S118" s="69" t="str">
        <f t="shared" si="30"/>
        <v/>
      </c>
      <c r="T118" s="69" t="str">
        <f t="shared" si="31"/>
        <v/>
      </c>
      <c r="U118" s="69" t="str">
        <f t="shared" si="32"/>
        <v/>
      </c>
      <c r="V118" s="69" t="str">
        <f>IF(AND(ISNUMBER(O118),U118=1),Table13235425723[[#This Row],[Value]],"")</f>
        <v/>
      </c>
    </row>
    <row r="119" spans="1:22" ht="15.75" x14ac:dyDescent="0.25">
      <c r="A119" s="22"/>
      <c r="B119" s="23"/>
      <c r="C119" s="23"/>
      <c r="D119" s="79"/>
      <c r="E119" s="79"/>
      <c r="F119" s="70" t="str">
        <f t="shared" si="19"/>
        <v/>
      </c>
      <c r="G119" s="76" t="str">
        <f t="shared" si="20"/>
        <v/>
      </c>
      <c r="H119" s="26"/>
      <c r="I119" s="72" t="str">
        <f t="shared" si="21"/>
        <v/>
      </c>
      <c r="J119" s="69" t="str">
        <f t="shared" si="22"/>
        <v/>
      </c>
      <c r="K119" s="69" t="str">
        <f t="shared" si="23"/>
        <v/>
      </c>
      <c r="L119" s="69" t="str">
        <f t="shared" si="24"/>
        <v/>
      </c>
      <c r="M119" s="69" t="str">
        <f t="shared" si="25"/>
        <v/>
      </c>
      <c r="N119" s="69" t="str">
        <f t="shared" si="26"/>
        <v/>
      </c>
      <c r="O119" s="73" t="e">
        <f t="shared" si="33"/>
        <v>#N/A</v>
      </c>
      <c r="P119" s="74" t="e">
        <f t="shared" si="28"/>
        <v>#N/A</v>
      </c>
      <c r="Q119" s="74" t="e">
        <f t="shared" si="29"/>
        <v>#N/A</v>
      </c>
      <c r="R119" s="74" t="e">
        <f>IF(ISNUMBER(Table13235425723[[#This Row],[Value]]),K119,NA())</f>
        <v>#N/A</v>
      </c>
      <c r="S119" s="69" t="str">
        <f t="shared" si="30"/>
        <v/>
      </c>
      <c r="T119" s="69" t="str">
        <f t="shared" si="31"/>
        <v/>
      </c>
      <c r="U119" s="69" t="str">
        <f t="shared" si="32"/>
        <v/>
      </c>
      <c r="V119" s="69" t="str">
        <f>IF(AND(ISNUMBER(O119),U119=1),Table13235425723[[#This Row],[Value]],"")</f>
        <v/>
      </c>
    </row>
    <row r="120" spans="1:22" ht="15.75" x14ac:dyDescent="0.25">
      <c r="A120" s="22"/>
      <c r="B120" s="23"/>
      <c r="C120" s="23"/>
      <c r="D120" s="80"/>
      <c r="E120" s="80"/>
      <c r="F120" s="70" t="str">
        <f t="shared" si="19"/>
        <v/>
      </c>
      <c r="G120" s="76" t="str">
        <f t="shared" si="20"/>
        <v/>
      </c>
      <c r="H120" s="26"/>
      <c r="I120" s="72" t="str">
        <f t="shared" si="21"/>
        <v/>
      </c>
      <c r="J120" s="69" t="str">
        <f t="shared" si="22"/>
        <v/>
      </c>
      <c r="K120" s="69" t="str">
        <f t="shared" si="23"/>
        <v/>
      </c>
      <c r="L120" s="69" t="str">
        <f t="shared" si="24"/>
        <v/>
      </c>
      <c r="M120" s="69" t="str">
        <f t="shared" si="25"/>
        <v/>
      </c>
      <c r="N120" s="69" t="str">
        <f t="shared" si="26"/>
        <v/>
      </c>
      <c r="O120" s="73" t="e">
        <f t="shared" si="33"/>
        <v>#N/A</v>
      </c>
      <c r="P120" s="74" t="e">
        <f t="shared" si="28"/>
        <v>#N/A</v>
      </c>
      <c r="Q120" s="74" t="e">
        <f t="shared" si="29"/>
        <v>#N/A</v>
      </c>
      <c r="R120" s="74" t="e">
        <f>IF(ISNUMBER(Table13235425723[[#This Row],[Value]]),K120,NA())</f>
        <v>#N/A</v>
      </c>
      <c r="S120" s="69" t="str">
        <f t="shared" si="30"/>
        <v/>
      </c>
      <c r="T120" s="69" t="str">
        <f t="shared" si="31"/>
        <v/>
      </c>
      <c r="U120" s="69" t="str">
        <f t="shared" si="32"/>
        <v/>
      </c>
      <c r="V120" s="69" t="str">
        <f>IF(AND(ISNUMBER(O120),U120=1),Table13235425723[[#This Row],[Value]],"")</f>
        <v/>
      </c>
    </row>
    <row r="121" spans="1:22" ht="15.75" x14ac:dyDescent="0.25">
      <c r="A121" s="22"/>
      <c r="B121" s="23"/>
      <c r="C121" s="23"/>
      <c r="D121" s="80"/>
      <c r="E121" s="80"/>
      <c r="F121" s="70" t="str">
        <f t="shared" si="19"/>
        <v/>
      </c>
      <c r="G121" s="76" t="str">
        <f t="shared" si="20"/>
        <v/>
      </c>
      <c r="H121" s="26"/>
      <c r="I121" s="72" t="str">
        <f t="shared" si="21"/>
        <v/>
      </c>
      <c r="J121" s="69" t="str">
        <f t="shared" si="22"/>
        <v/>
      </c>
      <c r="K121" s="69" t="str">
        <f t="shared" si="23"/>
        <v/>
      </c>
      <c r="L121" s="69" t="str">
        <f t="shared" si="24"/>
        <v/>
      </c>
      <c r="M121" s="69" t="str">
        <f t="shared" si="25"/>
        <v/>
      </c>
      <c r="N121" s="69" t="str">
        <f t="shared" si="26"/>
        <v/>
      </c>
      <c r="O121" s="73" t="e">
        <f t="shared" si="33"/>
        <v>#N/A</v>
      </c>
      <c r="P121" s="74" t="e">
        <f t="shared" si="28"/>
        <v>#N/A</v>
      </c>
      <c r="Q121" s="74" t="e">
        <f t="shared" si="29"/>
        <v>#N/A</v>
      </c>
      <c r="R121" s="74" t="e">
        <f>IF(ISNUMBER(Table13235425723[[#This Row],[Value]]),K121,NA())</f>
        <v>#N/A</v>
      </c>
      <c r="S121" s="69" t="str">
        <f t="shared" si="30"/>
        <v/>
      </c>
      <c r="T121" s="69" t="str">
        <f t="shared" si="31"/>
        <v/>
      </c>
      <c r="U121" s="69" t="str">
        <f t="shared" si="32"/>
        <v/>
      </c>
      <c r="V121" s="69" t="str">
        <f>IF(AND(ISNUMBER(O121),U121=1),Table13235425723[[#This Row],[Value]],"")</f>
        <v/>
      </c>
    </row>
    <row r="122" spans="1:22" ht="15.75" x14ac:dyDescent="0.25">
      <c r="A122" s="22"/>
      <c r="B122" s="23"/>
      <c r="C122" s="23"/>
      <c r="D122" s="80"/>
      <c r="E122" s="80"/>
      <c r="F122" s="70" t="str">
        <f t="shared" si="19"/>
        <v/>
      </c>
      <c r="G122" s="76" t="str">
        <f t="shared" si="20"/>
        <v/>
      </c>
      <c r="H122" s="26"/>
      <c r="I122" s="72" t="str">
        <f t="shared" si="21"/>
        <v/>
      </c>
      <c r="J122" s="69" t="str">
        <f t="shared" si="22"/>
        <v/>
      </c>
      <c r="K122" s="69" t="str">
        <f t="shared" si="23"/>
        <v/>
      </c>
      <c r="L122" s="69" t="str">
        <f t="shared" si="24"/>
        <v/>
      </c>
      <c r="M122" s="69" t="str">
        <f t="shared" si="25"/>
        <v/>
      </c>
      <c r="N122" s="69" t="str">
        <f t="shared" si="26"/>
        <v/>
      </c>
      <c r="O122" s="73" t="e">
        <f t="shared" si="33"/>
        <v>#N/A</v>
      </c>
      <c r="P122" s="74" t="e">
        <f t="shared" si="28"/>
        <v>#N/A</v>
      </c>
      <c r="Q122" s="74" t="e">
        <f t="shared" si="29"/>
        <v>#N/A</v>
      </c>
      <c r="R122" s="74" t="e">
        <f>IF(ISNUMBER(Table13235425723[[#This Row],[Value]]),K122,NA())</f>
        <v>#N/A</v>
      </c>
      <c r="S122" s="69" t="str">
        <f t="shared" si="30"/>
        <v/>
      </c>
      <c r="T122" s="69" t="str">
        <f t="shared" si="31"/>
        <v/>
      </c>
      <c r="U122" s="69" t="str">
        <f t="shared" si="32"/>
        <v/>
      </c>
      <c r="V122" s="69" t="str">
        <f>IF(AND(ISNUMBER(O122),U122=1),Table13235425723[[#This Row],[Value]],"")</f>
        <v/>
      </c>
    </row>
    <row r="123" spans="1:22" ht="15.75" x14ac:dyDescent="0.25">
      <c r="A123" s="22"/>
      <c r="B123" s="23"/>
      <c r="C123" s="23"/>
      <c r="D123" s="80"/>
      <c r="E123" s="80"/>
      <c r="F123" s="70" t="str">
        <f t="shared" si="19"/>
        <v/>
      </c>
      <c r="G123" s="76" t="str">
        <f t="shared" si="20"/>
        <v/>
      </c>
      <c r="H123" s="26"/>
      <c r="I123" s="72" t="str">
        <f t="shared" si="21"/>
        <v/>
      </c>
      <c r="J123" s="69" t="str">
        <f t="shared" si="22"/>
        <v/>
      </c>
      <c r="K123" s="69" t="str">
        <f t="shared" si="23"/>
        <v/>
      </c>
      <c r="L123" s="69" t="str">
        <f t="shared" si="24"/>
        <v/>
      </c>
      <c r="M123" s="69" t="str">
        <f t="shared" si="25"/>
        <v/>
      </c>
      <c r="N123" s="69" t="str">
        <f t="shared" si="26"/>
        <v/>
      </c>
      <c r="O123" s="73" t="e">
        <f t="shared" si="33"/>
        <v>#N/A</v>
      </c>
      <c r="P123" s="74" t="e">
        <f t="shared" si="28"/>
        <v>#N/A</v>
      </c>
      <c r="Q123" s="74" t="e">
        <f t="shared" si="29"/>
        <v>#N/A</v>
      </c>
      <c r="R123" s="74" t="e">
        <f>IF(ISNUMBER(Table13235425723[[#This Row],[Value]]),K123,NA())</f>
        <v>#N/A</v>
      </c>
      <c r="S123" s="69" t="str">
        <f t="shared" si="30"/>
        <v/>
      </c>
      <c r="T123" s="69" t="str">
        <f t="shared" si="31"/>
        <v/>
      </c>
      <c r="U123" s="69" t="str">
        <f t="shared" si="32"/>
        <v/>
      </c>
      <c r="V123" s="69" t="str">
        <f>IF(AND(ISNUMBER(O123),U123=1),Table13235425723[[#This Row],[Value]],"")</f>
        <v/>
      </c>
    </row>
    <row r="124" spans="1:22" ht="15.75" x14ac:dyDescent="0.25">
      <c r="A124" s="22"/>
      <c r="B124" s="23"/>
      <c r="C124" s="23"/>
      <c r="D124" s="79"/>
      <c r="E124" s="79"/>
      <c r="F124" s="70" t="str">
        <f t="shared" si="19"/>
        <v/>
      </c>
      <c r="G124" s="76" t="str">
        <f t="shared" si="20"/>
        <v/>
      </c>
      <c r="H124" s="26"/>
      <c r="I124" s="72" t="str">
        <f t="shared" si="21"/>
        <v/>
      </c>
      <c r="J124" s="69" t="str">
        <f t="shared" si="22"/>
        <v/>
      </c>
      <c r="K124" s="69" t="str">
        <f t="shared" si="23"/>
        <v/>
      </c>
      <c r="L124" s="69" t="str">
        <f t="shared" si="24"/>
        <v/>
      </c>
      <c r="M124" s="69" t="str">
        <f t="shared" si="25"/>
        <v/>
      </c>
      <c r="N124" s="69" t="str">
        <f t="shared" si="26"/>
        <v/>
      </c>
      <c r="O124" s="73" t="e">
        <f t="shared" si="33"/>
        <v>#N/A</v>
      </c>
      <c r="P124" s="74" t="e">
        <f t="shared" si="28"/>
        <v>#N/A</v>
      </c>
      <c r="Q124" s="74" t="e">
        <f t="shared" si="29"/>
        <v>#N/A</v>
      </c>
      <c r="R124" s="74" t="e">
        <f>IF(ISNUMBER(Table13235425723[[#This Row],[Value]]),K124,NA())</f>
        <v>#N/A</v>
      </c>
      <c r="S124" s="69" t="str">
        <f t="shared" si="30"/>
        <v/>
      </c>
      <c r="T124" s="69" t="str">
        <f t="shared" si="31"/>
        <v/>
      </c>
      <c r="U124" s="69" t="str">
        <f t="shared" si="32"/>
        <v/>
      </c>
      <c r="V124" s="69" t="str">
        <f>IF(AND(ISNUMBER(O124),U124=1),Table13235425723[[#This Row],[Value]],"")</f>
        <v/>
      </c>
    </row>
    <row r="125" spans="1:22" ht="15.75" x14ac:dyDescent="0.25">
      <c r="A125" s="22"/>
      <c r="B125" s="23"/>
      <c r="C125" s="23"/>
      <c r="D125" s="80"/>
      <c r="E125" s="80"/>
      <c r="F125" s="70" t="str">
        <f t="shared" si="19"/>
        <v/>
      </c>
      <c r="G125" s="76" t="str">
        <f t="shared" si="20"/>
        <v/>
      </c>
      <c r="H125" s="26"/>
      <c r="I125" s="72" t="str">
        <f t="shared" si="21"/>
        <v/>
      </c>
      <c r="J125" s="69" t="str">
        <f t="shared" si="22"/>
        <v/>
      </c>
      <c r="K125" s="69" t="str">
        <f t="shared" si="23"/>
        <v/>
      </c>
      <c r="L125" s="69" t="str">
        <f t="shared" si="24"/>
        <v/>
      </c>
      <c r="M125" s="69" t="str">
        <f t="shared" si="25"/>
        <v/>
      </c>
      <c r="N125" s="69" t="str">
        <f t="shared" si="26"/>
        <v/>
      </c>
      <c r="O125" s="73" t="e">
        <f t="shared" si="33"/>
        <v>#N/A</v>
      </c>
      <c r="P125" s="74" t="e">
        <f t="shared" si="28"/>
        <v>#N/A</v>
      </c>
      <c r="Q125" s="74" t="e">
        <f t="shared" si="29"/>
        <v>#N/A</v>
      </c>
      <c r="R125" s="74" t="e">
        <f>IF(ISNUMBER(Table13235425723[[#This Row],[Value]]),K125,NA())</f>
        <v>#N/A</v>
      </c>
      <c r="S125" s="69" t="str">
        <f t="shared" si="30"/>
        <v/>
      </c>
      <c r="T125" s="69" t="str">
        <f t="shared" si="31"/>
        <v/>
      </c>
      <c r="U125" s="69" t="str">
        <f t="shared" si="32"/>
        <v/>
      </c>
      <c r="V125" s="69" t="str">
        <f>IF(AND(ISNUMBER(O125),U125=1),Table13235425723[[#This Row],[Value]],"")</f>
        <v/>
      </c>
    </row>
    <row r="126" spans="1:22" ht="15.75" x14ac:dyDescent="0.25">
      <c r="A126" s="22"/>
      <c r="B126" s="23"/>
      <c r="C126" s="23"/>
      <c r="D126" s="80"/>
      <c r="E126" s="80"/>
      <c r="F126" s="70" t="str">
        <f t="shared" si="19"/>
        <v/>
      </c>
      <c r="G126" s="76" t="str">
        <f t="shared" si="20"/>
        <v/>
      </c>
      <c r="H126" s="26"/>
      <c r="I126" s="72" t="str">
        <f t="shared" si="21"/>
        <v/>
      </c>
      <c r="J126" s="69" t="str">
        <f t="shared" si="22"/>
        <v/>
      </c>
      <c r="K126" s="69" t="str">
        <f t="shared" si="23"/>
        <v/>
      </c>
      <c r="L126" s="69" t="str">
        <f t="shared" si="24"/>
        <v/>
      </c>
      <c r="M126" s="69" t="str">
        <f t="shared" si="25"/>
        <v/>
      </c>
      <c r="N126" s="69" t="str">
        <f t="shared" si="26"/>
        <v/>
      </c>
      <c r="O126" s="73" t="e">
        <f t="shared" si="33"/>
        <v>#N/A</v>
      </c>
      <c r="P126" s="74" t="e">
        <f t="shared" si="28"/>
        <v>#N/A</v>
      </c>
      <c r="Q126" s="74" t="e">
        <f t="shared" si="29"/>
        <v>#N/A</v>
      </c>
      <c r="R126" s="74" t="e">
        <f>IF(ISNUMBER(Table13235425723[[#This Row],[Value]]),K126,NA())</f>
        <v>#N/A</v>
      </c>
      <c r="S126" s="69" t="str">
        <f t="shared" si="30"/>
        <v/>
      </c>
      <c r="T126" s="69" t="str">
        <f t="shared" si="31"/>
        <v/>
      </c>
      <c r="U126" s="69" t="str">
        <f t="shared" si="32"/>
        <v/>
      </c>
      <c r="V126" s="69" t="str">
        <f>IF(AND(ISNUMBER(O126),U126=1),Table13235425723[[#This Row],[Value]],"")</f>
        <v/>
      </c>
    </row>
    <row r="127" spans="1:22" ht="15.75" x14ac:dyDescent="0.25">
      <c r="A127" s="22"/>
      <c r="B127" s="23"/>
      <c r="C127" s="23"/>
      <c r="D127" s="80"/>
      <c r="E127" s="80"/>
      <c r="F127" s="70" t="str">
        <f t="shared" si="19"/>
        <v/>
      </c>
      <c r="G127" s="76" t="str">
        <f t="shared" si="20"/>
        <v/>
      </c>
      <c r="H127" s="26"/>
      <c r="I127" s="72" t="str">
        <f t="shared" si="21"/>
        <v/>
      </c>
      <c r="J127" s="69" t="str">
        <f t="shared" si="22"/>
        <v/>
      </c>
      <c r="K127" s="69" t="str">
        <f t="shared" si="23"/>
        <v/>
      </c>
      <c r="L127" s="69" t="str">
        <f t="shared" si="24"/>
        <v/>
      </c>
      <c r="M127" s="69" t="str">
        <f t="shared" si="25"/>
        <v/>
      </c>
      <c r="N127" s="69" t="str">
        <f t="shared" si="26"/>
        <v/>
      </c>
      <c r="O127" s="73" t="e">
        <f t="shared" si="33"/>
        <v>#N/A</v>
      </c>
      <c r="P127" s="74" t="e">
        <f t="shared" si="28"/>
        <v>#N/A</v>
      </c>
      <c r="Q127" s="74" t="e">
        <f t="shared" si="29"/>
        <v>#N/A</v>
      </c>
      <c r="R127" s="74" t="e">
        <f>IF(ISNUMBER(Table13235425723[[#This Row],[Value]]),K127,NA())</f>
        <v>#N/A</v>
      </c>
      <c r="S127" s="69" t="str">
        <f t="shared" si="30"/>
        <v/>
      </c>
      <c r="T127" s="69" t="str">
        <f t="shared" si="31"/>
        <v/>
      </c>
      <c r="U127" s="69" t="str">
        <f t="shared" si="32"/>
        <v/>
      </c>
      <c r="V127" s="69" t="str">
        <f>IF(AND(ISNUMBER(O127),U127=1),Table13235425723[[#This Row],[Value]],"")</f>
        <v/>
      </c>
    </row>
    <row r="128" spans="1:22" ht="15.75" x14ac:dyDescent="0.25">
      <c r="A128" s="22"/>
      <c r="B128" s="23"/>
      <c r="C128" s="23"/>
      <c r="D128" s="80"/>
      <c r="E128" s="80"/>
      <c r="F128" s="70" t="str">
        <f t="shared" si="19"/>
        <v/>
      </c>
      <c r="G128" s="76" t="str">
        <f t="shared" si="20"/>
        <v/>
      </c>
      <c r="H128" s="26"/>
      <c r="I128" s="72" t="str">
        <f t="shared" si="21"/>
        <v/>
      </c>
      <c r="J128" s="69" t="str">
        <f t="shared" si="22"/>
        <v/>
      </c>
      <c r="K128" s="69" t="str">
        <f t="shared" si="23"/>
        <v/>
      </c>
      <c r="L128" s="69" t="str">
        <f t="shared" si="24"/>
        <v/>
      </c>
      <c r="M128" s="69" t="str">
        <f t="shared" si="25"/>
        <v/>
      </c>
      <c r="N128" s="69" t="str">
        <f t="shared" si="26"/>
        <v/>
      </c>
      <c r="O128" s="73" t="e">
        <f t="shared" si="33"/>
        <v>#N/A</v>
      </c>
      <c r="P128" s="74" t="e">
        <f t="shared" si="28"/>
        <v>#N/A</v>
      </c>
      <c r="Q128" s="74" t="e">
        <f t="shared" si="29"/>
        <v>#N/A</v>
      </c>
      <c r="R128" s="74" t="e">
        <f>IF(ISNUMBER(Table13235425723[[#This Row],[Value]]),K128,NA())</f>
        <v>#N/A</v>
      </c>
      <c r="S128" s="69" t="str">
        <f t="shared" si="30"/>
        <v/>
      </c>
      <c r="T128" s="69" t="str">
        <f t="shared" si="31"/>
        <v/>
      </c>
      <c r="U128" s="69" t="str">
        <f t="shared" si="32"/>
        <v/>
      </c>
      <c r="V128" s="69" t="str">
        <f>IF(AND(ISNUMBER(O128),U128=1),Table13235425723[[#This Row],[Value]],"")</f>
        <v/>
      </c>
    </row>
    <row r="129" spans="1:22" ht="15.75" x14ac:dyDescent="0.25">
      <c r="A129" s="22"/>
      <c r="B129" s="23"/>
      <c r="C129" s="23"/>
      <c r="D129" s="79"/>
      <c r="E129" s="79"/>
      <c r="F129" s="70" t="str">
        <f t="shared" si="19"/>
        <v/>
      </c>
      <c r="G129" s="76" t="str">
        <f t="shared" si="20"/>
        <v/>
      </c>
      <c r="H129" s="26"/>
      <c r="I129" s="72" t="str">
        <f t="shared" si="21"/>
        <v/>
      </c>
      <c r="J129" s="69" t="str">
        <f t="shared" si="22"/>
        <v/>
      </c>
      <c r="K129" s="69" t="str">
        <f t="shared" si="23"/>
        <v/>
      </c>
      <c r="L129" s="69" t="str">
        <f t="shared" si="24"/>
        <v/>
      </c>
      <c r="M129" s="69" t="str">
        <f t="shared" si="25"/>
        <v/>
      </c>
      <c r="N129" s="69" t="str">
        <f t="shared" si="26"/>
        <v/>
      </c>
      <c r="O129" s="73" t="e">
        <f t="shared" si="33"/>
        <v>#N/A</v>
      </c>
      <c r="P129" s="74" t="e">
        <f t="shared" si="28"/>
        <v>#N/A</v>
      </c>
      <c r="Q129" s="74" t="e">
        <f t="shared" si="29"/>
        <v>#N/A</v>
      </c>
      <c r="R129" s="74" t="e">
        <f>IF(ISNUMBER(Table13235425723[[#This Row],[Value]]),K129,NA())</f>
        <v>#N/A</v>
      </c>
      <c r="S129" s="69" t="str">
        <f t="shared" si="30"/>
        <v/>
      </c>
      <c r="T129" s="69" t="str">
        <f t="shared" si="31"/>
        <v/>
      </c>
      <c r="U129" s="69" t="str">
        <f t="shared" si="32"/>
        <v/>
      </c>
      <c r="V129" s="69" t="str">
        <f>IF(AND(ISNUMBER(O129),U129=1),Table13235425723[[#This Row],[Value]],"")</f>
        <v/>
      </c>
    </row>
    <row r="130" spans="1:22" ht="15.75" x14ac:dyDescent="0.25">
      <c r="A130" s="22"/>
      <c r="B130" s="23"/>
      <c r="C130" s="23"/>
      <c r="D130" s="80"/>
      <c r="E130" s="80"/>
      <c r="F130" s="70" t="str">
        <f t="shared" si="19"/>
        <v/>
      </c>
      <c r="G130" s="76" t="str">
        <f t="shared" si="20"/>
        <v/>
      </c>
      <c r="H130" s="26"/>
      <c r="I130" s="72" t="str">
        <f t="shared" si="21"/>
        <v/>
      </c>
      <c r="J130" s="69" t="str">
        <f t="shared" si="22"/>
        <v/>
      </c>
      <c r="K130" s="69" t="str">
        <f t="shared" si="23"/>
        <v/>
      </c>
      <c r="L130" s="69" t="str">
        <f t="shared" si="24"/>
        <v/>
      </c>
      <c r="M130" s="69" t="str">
        <f t="shared" si="25"/>
        <v/>
      </c>
      <c r="N130" s="69" t="str">
        <f t="shared" si="26"/>
        <v/>
      </c>
      <c r="O130" s="73" t="e">
        <f t="shared" si="33"/>
        <v>#N/A</v>
      </c>
      <c r="P130" s="74" t="e">
        <f t="shared" si="28"/>
        <v>#N/A</v>
      </c>
      <c r="Q130" s="74" t="e">
        <f t="shared" si="29"/>
        <v>#N/A</v>
      </c>
      <c r="R130" s="74" t="e">
        <f>IF(ISNUMBER(Table13235425723[[#This Row],[Value]]),K130,NA())</f>
        <v>#N/A</v>
      </c>
      <c r="S130" s="69" t="str">
        <f t="shared" si="30"/>
        <v/>
      </c>
      <c r="T130" s="69" t="str">
        <f t="shared" si="31"/>
        <v/>
      </c>
      <c r="U130" s="69" t="str">
        <f t="shared" si="32"/>
        <v/>
      </c>
      <c r="V130" s="69" t="str">
        <f>IF(AND(ISNUMBER(O130),U130=1),Table13235425723[[#This Row],[Value]],"")</f>
        <v/>
      </c>
    </row>
    <row r="131" spans="1:22" ht="15.75" x14ac:dyDescent="0.25">
      <c r="A131" s="22"/>
      <c r="B131" s="23"/>
      <c r="C131" s="23"/>
      <c r="D131" s="80"/>
      <c r="E131" s="80"/>
      <c r="F131" s="70" t="str">
        <f t="shared" si="19"/>
        <v/>
      </c>
      <c r="G131" s="76" t="str">
        <f t="shared" si="20"/>
        <v/>
      </c>
      <c r="H131" s="26"/>
      <c r="I131" s="72" t="str">
        <f t="shared" si="21"/>
        <v/>
      </c>
      <c r="J131" s="69" t="str">
        <f t="shared" si="22"/>
        <v/>
      </c>
      <c r="K131" s="69" t="str">
        <f t="shared" si="23"/>
        <v/>
      </c>
      <c r="L131" s="69" t="str">
        <f t="shared" si="24"/>
        <v/>
      </c>
      <c r="M131" s="69" t="str">
        <f t="shared" si="25"/>
        <v/>
      </c>
      <c r="N131" s="69" t="str">
        <f t="shared" si="26"/>
        <v/>
      </c>
      <c r="O131" s="73" t="e">
        <f t="shared" si="33"/>
        <v>#N/A</v>
      </c>
      <c r="P131" s="74" t="e">
        <f t="shared" si="28"/>
        <v>#N/A</v>
      </c>
      <c r="Q131" s="74" t="e">
        <f t="shared" si="29"/>
        <v>#N/A</v>
      </c>
      <c r="R131" s="74" t="e">
        <f>IF(ISNUMBER(Table13235425723[[#This Row],[Value]]),K131,NA())</f>
        <v>#N/A</v>
      </c>
      <c r="S131" s="69" t="str">
        <f t="shared" si="30"/>
        <v/>
      </c>
      <c r="T131" s="69" t="str">
        <f t="shared" si="31"/>
        <v/>
      </c>
      <c r="U131" s="69" t="str">
        <f t="shared" si="32"/>
        <v/>
      </c>
      <c r="V131" s="69" t="str">
        <f>IF(AND(ISNUMBER(O131),U131=1),Table13235425723[[#This Row],[Value]],"")</f>
        <v/>
      </c>
    </row>
    <row r="132" spans="1:22" ht="15.75" x14ac:dyDescent="0.25">
      <c r="A132" s="22"/>
      <c r="B132" s="23"/>
      <c r="C132" s="23"/>
      <c r="D132" s="80"/>
      <c r="E132" s="80"/>
      <c r="F132" s="70" t="str">
        <f t="shared" si="19"/>
        <v/>
      </c>
      <c r="G132" s="76" t="str">
        <f t="shared" si="20"/>
        <v/>
      </c>
      <c r="H132" s="26"/>
      <c r="I132" s="72" t="str">
        <f t="shared" si="21"/>
        <v/>
      </c>
      <c r="J132" s="69" t="str">
        <f t="shared" si="22"/>
        <v/>
      </c>
      <c r="K132" s="69" t="str">
        <f t="shared" si="23"/>
        <v/>
      </c>
      <c r="L132" s="69" t="str">
        <f t="shared" si="24"/>
        <v/>
      </c>
      <c r="M132" s="69" t="str">
        <f t="shared" si="25"/>
        <v/>
      </c>
      <c r="N132" s="69" t="str">
        <f t="shared" si="26"/>
        <v/>
      </c>
      <c r="O132" s="73" t="e">
        <f t="shared" si="33"/>
        <v>#N/A</v>
      </c>
      <c r="P132" s="74" t="e">
        <f t="shared" si="28"/>
        <v>#N/A</v>
      </c>
      <c r="Q132" s="74" t="e">
        <f t="shared" si="29"/>
        <v>#N/A</v>
      </c>
      <c r="R132" s="74" t="e">
        <f>IF(ISNUMBER(Table13235425723[[#This Row],[Value]]),K132,NA())</f>
        <v>#N/A</v>
      </c>
      <c r="S132" s="69" t="str">
        <f t="shared" si="30"/>
        <v/>
      </c>
      <c r="T132" s="69" t="str">
        <f t="shared" si="31"/>
        <v/>
      </c>
      <c r="U132" s="69" t="str">
        <f t="shared" si="32"/>
        <v/>
      </c>
      <c r="V132" s="69" t="str">
        <f>IF(AND(ISNUMBER(O132),U132=1),Table13235425723[[#This Row],[Value]],"")</f>
        <v/>
      </c>
    </row>
    <row r="133" spans="1:22" ht="15.75" x14ac:dyDescent="0.25">
      <c r="A133" s="22"/>
      <c r="B133" s="23"/>
      <c r="C133" s="23"/>
      <c r="D133" s="80"/>
      <c r="E133" s="80"/>
      <c r="F133" s="70" t="str">
        <f t="shared" ref="F133:F196" si="34">IF(AND(D133="",E133=""),"",IF(OR(AND(D133&lt;&gt;"",E133=""),AND(D133="",E133&lt;&gt;"")),"Fill the number twice",IF(AND(D133&lt;&gt;"",E133&lt;&gt;"",D133=E133),E133,"Error in entry")))</f>
        <v/>
      </c>
      <c r="G133" s="76" t="str">
        <f t="shared" ref="G133:G196" si="35">IF(OR(S133="",T133=""),"",IF(OR(F133&lt;S133,F133&gt;T133),"*** ALARM ***",""))</f>
        <v/>
      </c>
      <c r="H133" s="26"/>
      <c r="I133" s="72" t="str">
        <f t="shared" ref="I133:I196" si="36">IF(OR(OR(D133="",E133=""),AND(D133&lt;&gt;"",E133&lt;&gt;"",AND(ISNUMBER(D133),ISNUMBER(E133)))),"","Need to enter a number")</f>
        <v/>
      </c>
      <c r="J133" s="69" t="str">
        <f t="shared" ref="J133:J196" si="37">IF(ISNUMBER(F133),L132/(L132+$B$4^2),"")</f>
        <v/>
      </c>
      <c r="K133" s="69" t="str">
        <f t="shared" ref="K133:K196" si="38">IF(ISNUMBER(F133),J133*F133+(1-J133)*K132,"")</f>
        <v/>
      </c>
      <c r="L133" s="69" t="str">
        <f t="shared" ref="L133:L196" si="39">IF(ISNUMBER(F133),J133*$B$4^2,"")</f>
        <v/>
      </c>
      <c r="M133" s="69" t="str">
        <f t="shared" ref="M133:M196" si="40">IF(ISNUMBER(F133),K132,"")</f>
        <v/>
      </c>
      <c r="N133" s="69" t="str">
        <f t="shared" ref="N133:N196" si="41">IF(ISNUMBER(F133),L132+$B$4^2,"")</f>
        <v/>
      </c>
      <c r="O133" s="73" t="e">
        <f t="shared" ref="O133:O164" si="42">IF(ISNUMBER(F133),F133,NA())</f>
        <v>#N/A</v>
      </c>
      <c r="P133" s="74" t="e">
        <f t="shared" ref="P133:P196" si="43">IF(ISNUMBER(O133),M133+$B$11*SQRT(N133),NA())</f>
        <v>#N/A</v>
      </c>
      <c r="Q133" s="74" t="e">
        <f t="shared" ref="Q133:Q196" si="44">IF(ISNUMBER(O133),M133+$B$12*SQRT(N133),NA())</f>
        <v>#N/A</v>
      </c>
      <c r="R133" s="74" t="e">
        <f>IF(ISNUMBER(Table13235425723[[#This Row],[Value]]),K133,NA())</f>
        <v>#N/A</v>
      </c>
      <c r="S133" s="69" t="str">
        <f t="shared" ref="S133:S196" si="45">IF(ISNUMBER(O133),M133+$B$11*SQRT(N133),"")</f>
        <v/>
      </c>
      <c r="T133" s="69" t="str">
        <f t="shared" ref="T133:T196" si="46">IF(ISNUMBER(O133),M133+$B$12*SQRT(N133),"")</f>
        <v/>
      </c>
      <c r="U133" s="69" t="str">
        <f t="shared" ref="U133:U196" si="47">IF(OR(S133="",T133=""),"",IF(OR(F133&lt;S133,F133&gt;T133),0,1))</f>
        <v/>
      </c>
      <c r="V133" s="69" t="str">
        <f>IF(AND(ISNUMBER(O133),U133=1),Table13235425723[[#This Row],[Value]],"")</f>
        <v/>
      </c>
    </row>
    <row r="134" spans="1:22" ht="15.75" x14ac:dyDescent="0.25">
      <c r="A134" s="22"/>
      <c r="B134" s="23"/>
      <c r="C134" s="23"/>
      <c r="D134" s="79"/>
      <c r="E134" s="79"/>
      <c r="F134" s="70" t="str">
        <f t="shared" si="34"/>
        <v/>
      </c>
      <c r="G134" s="76" t="str">
        <f t="shared" si="35"/>
        <v/>
      </c>
      <c r="H134" s="26"/>
      <c r="I134" s="72" t="str">
        <f t="shared" si="36"/>
        <v/>
      </c>
      <c r="J134" s="69" t="str">
        <f t="shared" si="37"/>
        <v/>
      </c>
      <c r="K134" s="69" t="str">
        <f t="shared" si="38"/>
        <v/>
      </c>
      <c r="L134" s="69" t="str">
        <f t="shared" si="39"/>
        <v/>
      </c>
      <c r="M134" s="69" t="str">
        <f t="shared" si="40"/>
        <v/>
      </c>
      <c r="N134" s="69" t="str">
        <f t="shared" si="41"/>
        <v/>
      </c>
      <c r="O134" s="73" t="e">
        <f t="shared" si="42"/>
        <v>#N/A</v>
      </c>
      <c r="P134" s="74" t="e">
        <f t="shared" si="43"/>
        <v>#N/A</v>
      </c>
      <c r="Q134" s="74" t="e">
        <f t="shared" si="44"/>
        <v>#N/A</v>
      </c>
      <c r="R134" s="74" t="e">
        <f>IF(ISNUMBER(Table13235425723[[#This Row],[Value]]),K134,NA())</f>
        <v>#N/A</v>
      </c>
      <c r="S134" s="69" t="str">
        <f t="shared" si="45"/>
        <v/>
      </c>
      <c r="T134" s="69" t="str">
        <f t="shared" si="46"/>
        <v/>
      </c>
      <c r="U134" s="69" t="str">
        <f t="shared" si="47"/>
        <v/>
      </c>
      <c r="V134" s="69" t="str">
        <f>IF(AND(ISNUMBER(O134),U134=1),Table13235425723[[#This Row],[Value]],"")</f>
        <v/>
      </c>
    </row>
    <row r="135" spans="1:22" ht="15.75" x14ac:dyDescent="0.25">
      <c r="A135" s="22"/>
      <c r="B135" s="23"/>
      <c r="C135" s="23"/>
      <c r="D135" s="80"/>
      <c r="E135" s="80"/>
      <c r="F135" s="70" t="str">
        <f t="shared" si="34"/>
        <v/>
      </c>
      <c r="G135" s="76" t="str">
        <f t="shared" si="35"/>
        <v/>
      </c>
      <c r="H135" s="26"/>
      <c r="I135" s="72" t="str">
        <f t="shared" si="36"/>
        <v/>
      </c>
      <c r="J135" s="69" t="str">
        <f t="shared" si="37"/>
        <v/>
      </c>
      <c r="K135" s="69" t="str">
        <f t="shared" si="38"/>
        <v/>
      </c>
      <c r="L135" s="69" t="str">
        <f t="shared" si="39"/>
        <v/>
      </c>
      <c r="M135" s="69" t="str">
        <f t="shared" si="40"/>
        <v/>
      </c>
      <c r="N135" s="69" t="str">
        <f t="shared" si="41"/>
        <v/>
      </c>
      <c r="O135" s="73" t="e">
        <f t="shared" si="42"/>
        <v>#N/A</v>
      </c>
      <c r="P135" s="74" t="e">
        <f t="shared" si="43"/>
        <v>#N/A</v>
      </c>
      <c r="Q135" s="74" t="e">
        <f t="shared" si="44"/>
        <v>#N/A</v>
      </c>
      <c r="R135" s="74" t="e">
        <f>IF(ISNUMBER(Table13235425723[[#This Row],[Value]]),K135,NA())</f>
        <v>#N/A</v>
      </c>
      <c r="S135" s="69" t="str">
        <f t="shared" si="45"/>
        <v/>
      </c>
      <c r="T135" s="69" t="str">
        <f t="shared" si="46"/>
        <v/>
      </c>
      <c r="U135" s="69" t="str">
        <f t="shared" si="47"/>
        <v/>
      </c>
      <c r="V135" s="69" t="str">
        <f>IF(AND(ISNUMBER(O135),U135=1),Table13235425723[[#This Row],[Value]],"")</f>
        <v/>
      </c>
    </row>
    <row r="136" spans="1:22" ht="15.75" x14ac:dyDescent="0.25">
      <c r="A136" s="22"/>
      <c r="B136" s="23"/>
      <c r="C136" s="23"/>
      <c r="D136" s="80"/>
      <c r="E136" s="80"/>
      <c r="F136" s="70" t="str">
        <f t="shared" si="34"/>
        <v/>
      </c>
      <c r="G136" s="76" t="str">
        <f t="shared" si="35"/>
        <v/>
      </c>
      <c r="H136" s="26"/>
      <c r="I136" s="72" t="str">
        <f t="shared" si="36"/>
        <v/>
      </c>
      <c r="J136" s="69" t="str">
        <f t="shared" si="37"/>
        <v/>
      </c>
      <c r="K136" s="69" t="str">
        <f t="shared" si="38"/>
        <v/>
      </c>
      <c r="L136" s="69" t="str">
        <f t="shared" si="39"/>
        <v/>
      </c>
      <c r="M136" s="69" t="str">
        <f t="shared" si="40"/>
        <v/>
      </c>
      <c r="N136" s="69" t="str">
        <f t="shared" si="41"/>
        <v/>
      </c>
      <c r="O136" s="73" t="e">
        <f t="shared" si="42"/>
        <v>#N/A</v>
      </c>
      <c r="P136" s="74" t="e">
        <f t="shared" si="43"/>
        <v>#N/A</v>
      </c>
      <c r="Q136" s="74" t="e">
        <f t="shared" si="44"/>
        <v>#N/A</v>
      </c>
      <c r="R136" s="74" t="e">
        <f>IF(ISNUMBER(Table13235425723[[#This Row],[Value]]),K136,NA())</f>
        <v>#N/A</v>
      </c>
      <c r="S136" s="69" t="str">
        <f t="shared" si="45"/>
        <v/>
      </c>
      <c r="T136" s="69" t="str">
        <f t="shared" si="46"/>
        <v/>
      </c>
      <c r="U136" s="69" t="str">
        <f t="shared" si="47"/>
        <v/>
      </c>
      <c r="V136" s="69" t="str">
        <f>IF(AND(ISNUMBER(O136),U136=1),Table13235425723[[#This Row],[Value]],"")</f>
        <v/>
      </c>
    </row>
    <row r="137" spans="1:22" ht="15.75" x14ac:dyDescent="0.25">
      <c r="A137" s="22"/>
      <c r="B137" s="23"/>
      <c r="C137" s="23"/>
      <c r="D137" s="80"/>
      <c r="E137" s="80"/>
      <c r="F137" s="70" t="str">
        <f t="shared" si="34"/>
        <v/>
      </c>
      <c r="G137" s="76" t="str">
        <f t="shared" si="35"/>
        <v/>
      </c>
      <c r="H137" s="26"/>
      <c r="I137" s="72" t="str">
        <f t="shared" si="36"/>
        <v/>
      </c>
      <c r="J137" s="69" t="str">
        <f t="shared" si="37"/>
        <v/>
      </c>
      <c r="K137" s="69" t="str">
        <f t="shared" si="38"/>
        <v/>
      </c>
      <c r="L137" s="69" t="str">
        <f t="shared" si="39"/>
        <v/>
      </c>
      <c r="M137" s="69" t="str">
        <f t="shared" si="40"/>
        <v/>
      </c>
      <c r="N137" s="69" t="str">
        <f t="shared" si="41"/>
        <v/>
      </c>
      <c r="O137" s="73" t="e">
        <f t="shared" si="42"/>
        <v>#N/A</v>
      </c>
      <c r="P137" s="74" t="e">
        <f t="shared" si="43"/>
        <v>#N/A</v>
      </c>
      <c r="Q137" s="74" t="e">
        <f t="shared" si="44"/>
        <v>#N/A</v>
      </c>
      <c r="R137" s="74" t="e">
        <f>IF(ISNUMBER(Table13235425723[[#This Row],[Value]]),K137,NA())</f>
        <v>#N/A</v>
      </c>
      <c r="S137" s="69" t="str">
        <f t="shared" si="45"/>
        <v/>
      </c>
      <c r="T137" s="69" t="str">
        <f t="shared" si="46"/>
        <v/>
      </c>
      <c r="U137" s="69" t="str">
        <f t="shared" si="47"/>
        <v/>
      </c>
      <c r="V137" s="69" t="str">
        <f>IF(AND(ISNUMBER(O137),U137=1),Table13235425723[[#This Row],[Value]],"")</f>
        <v/>
      </c>
    </row>
    <row r="138" spans="1:22" ht="15.75" x14ac:dyDescent="0.25">
      <c r="A138" s="22"/>
      <c r="B138" s="23"/>
      <c r="C138" s="23"/>
      <c r="D138" s="80"/>
      <c r="E138" s="80"/>
      <c r="F138" s="70" t="str">
        <f t="shared" si="34"/>
        <v/>
      </c>
      <c r="G138" s="76" t="str">
        <f t="shared" si="35"/>
        <v/>
      </c>
      <c r="H138" s="26"/>
      <c r="I138" s="72" t="str">
        <f t="shared" si="36"/>
        <v/>
      </c>
      <c r="J138" s="69" t="str">
        <f t="shared" si="37"/>
        <v/>
      </c>
      <c r="K138" s="69" t="str">
        <f t="shared" si="38"/>
        <v/>
      </c>
      <c r="L138" s="69" t="str">
        <f t="shared" si="39"/>
        <v/>
      </c>
      <c r="M138" s="69" t="str">
        <f t="shared" si="40"/>
        <v/>
      </c>
      <c r="N138" s="69" t="str">
        <f t="shared" si="41"/>
        <v/>
      </c>
      <c r="O138" s="73" t="e">
        <f t="shared" si="42"/>
        <v>#N/A</v>
      </c>
      <c r="P138" s="74" t="e">
        <f t="shared" si="43"/>
        <v>#N/A</v>
      </c>
      <c r="Q138" s="74" t="e">
        <f t="shared" si="44"/>
        <v>#N/A</v>
      </c>
      <c r="R138" s="74" t="e">
        <f>IF(ISNUMBER(Table13235425723[[#This Row],[Value]]),K138,NA())</f>
        <v>#N/A</v>
      </c>
      <c r="S138" s="69" t="str">
        <f t="shared" si="45"/>
        <v/>
      </c>
      <c r="T138" s="69" t="str">
        <f t="shared" si="46"/>
        <v/>
      </c>
      <c r="U138" s="69" t="str">
        <f t="shared" si="47"/>
        <v/>
      </c>
      <c r="V138" s="69" t="str">
        <f>IF(AND(ISNUMBER(O138),U138=1),Table13235425723[[#This Row],[Value]],"")</f>
        <v/>
      </c>
    </row>
    <row r="139" spans="1:22" ht="15.75" x14ac:dyDescent="0.25">
      <c r="A139" s="22"/>
      <c r="B139" s="23"/>
      <c r="C139" s="23"/>
      <c r="D139" s="16"/>
      <c r="E139" s="16"/>
      <c r="F139" s="70" t="str">
        <f t="shared" si="34"/>
        <v/>
      </c>
      <c r="G139" s="76" t="str">
        <f t="shared" si="35"/>
        <v/>
      </c>
      <c r="H139" s="26"/>
      <c r="I139" s="72" t="str">
        <f t="shared" si="36"/>
        <v/>
      </c>
      <c r="J139" s="69" t="str">
        <f t="shared" si="37"/>
        <v/>
      </c>
      <c r="K139" s="69" t="str">
        <f t="shared" si="38"/>
        <v/>
      </c>
      <c r="L139" s="69" t="str">
        <f t="shared" si="39"/>
        <v/>
      </c>
      <c r="M139" s="69" t="str">
        <f t="shared" si="40"/>
        <v/>
      </c>
      <c r="N139" s="69" t="str">
        <f t="shared" si="41"/>
        <v/>
      </c>
      <c r="O139" s="73" t="e">
        <f t="shared" si="42"/>
        <v>#N/A</v>
      </c>
      <c r="P139" s="74" t="e">
        <f t="shared" si="43"/>
        <v>#N/A</v>
      </c>
      <c r="Q139" s="74" t="e">
        <f t="shared" si="44"/>
        <v>#N/A</v>
      </c>
      <c r="R139" s="74" t="e">
        <f>IF(ISNUMBER(Table13235425723[[#This Row],[Value]]),K139,NA())</f>
        <v>#N/A</v>
      </c>
      <c r="S139" s="69" t="str">
        <f t="shared" si="45"/>
        <v/>
      </c>
      <c r="T139" s="69" t="str">
        <f t="shared" si="46"/>
        <v/>
      </c>
      <c r="U139" s="69" t="str">
        <f t="shared" si="47"/>
        <v/>
      </c>
      <c r="V139" s="69" t="str">
        <f>IF(AND(ISNUMBER(O139),U139=1),Table13235425723[[#This Row],[Value]],"")</f>
        <v/>
      </c>
    </row>
    <row r="140" spans="1:22" ht="15.75" x14ac:dyDescent="0.25">
      <c r="A140" s="22"/>
      <c r="B140" s="23"/>
      <c r="C140" s="23"/>
      <c r="D140" s="17"/>
      <c r="E140" s="17"/>
      <c r="F140" s="70" t="str">
        <f t="shared" si="34"/>
        <v/>
      </c>
      <c r="G140" s="76" t="str">
        <f t="shared" si="35"/>
        <v/>
      </c>
      <c r="H140" s="26"/>
      <c r="I140" s="72" t="str">
        <f t="shared" si="36"/>
        <v/>
      </c>
      <c r="J140" s="69" t="str">
        <f t="shared" si="37"/>
        <v/>
      </c>
      <c r="K140" s="69" t="str">
        <f t="shared" si="38"/>
        <v/>
      </c>
      <c r="L140" s="69" t="str">
        <f t="shared" si="39"/>
        <v/>
      </c>
      <c r="M140" s="69" t="str">
        <f t="shared" si="40"/>
        <v/>
      </c>
      <c r="N140" s="69" t="str">
        <f t="shared" si="41"/>
        <v/>
      </c>
      <c r="O140" s="73" t="e">
        <f t="shared" si="42"/>
        <v>#N/A</v>
      </c>
      <c r="P140" s="74" t="e">
        <f t="shared" si="43"/>
        <v>#N/A</v>
      </c>
      <c r="Q140" s="74" t="e">
        <f t="shared" si="44"/>
        <v>#N/A</v>
      </c>
      <c r="R140" s="74" t="e">
        <f>IF(ISNUMBER(Table13235425723[[#This Row],[Value]]),K140,NA())</f>
        <v>#N/A</v>
      </c>
      <c r="S140" s="69" t="str">
        <f t="shared" si="45"/>
        <v/>
      </c>
      <c r="T140" s="69" t="str">
        <f t="shared" si="46"/>
        <v/>
      </c>
      <c r="U140" s="69" t="str">
        <f t="shared" si="47"/>
        <v/>
      </c>
      <c r="V140" s="69" t="str">
        <f>IF(AND(ISNUMBER(O140),U140=1),Table13235425723[[#This Row],[Value]],"")</f>
        <v/>
      </c>
    </row>
    <row r="141" spans="1:22" ht="15.75" x14ac:dyDescent="0.25">
      <c r="A141" s="22"/>
      <c r="B141" s="23"/>
      <c r="C141" s="23"/>
      <c r="D141" s="17"/>
      <c r="E141" s="17"/>
      <c r="F141" s="70" t="str">
        <f t="shared" si="34"/>
        <v/>
      </c>
      <c r="G141" s="76" t="str">
        <f t="shared" si="35"/>
        <v/>
      </c>
      <c r="H141" s="26"/>
      <c r="I141" s="72" t="str">
        <f t="shared" si="36"/>
        <v/>
      </c>
      <c r="J141" s="69" t="str">
        <f t="shared" si="37"/>
        <v/>
      </c>
      <c r="K141" s="69" t="str">
        <f t="shared" si="38"/>
        <v/>
      </c>
      <c r="L141" s="69" t="str">
        <f t="shared" si="39"/>
        <v/>
      </c>
      <c r="M141" s="69" t="str">
        <f t="shared" si="40"/>
        <v/>
      </c>
      <c r="N141" s="69" t="str">
        <f t="shared" si="41"/>
        <v/>
      </c>
      <c r="O141" s="73" t="e">
        <f t="shared" si="42"/>
        <v>#N/A</v>
      </c>
      <c r="P141" s="74" t="e">
        <f t="shared" si="43"/>
        <v>#N/A</v>
      </c>
      <c r="Q141" s="74" t="e">
        <f t="shared" si="44"/>
        <v>#N/A</v>
      </c>
      <c r="R141" s="74" t="e">
        <f>IF(ISNUMBER(Table13235425723[[#This Row],[Value]]),K141,NA())</f>
        <v>#N/A</v>
      </c>
      <c r="S141" s="69" t="str">
        <f t="shared" si="45"/>
        <v/>
      </c>
      <c r="T141" s="69" t="str">
        <f t="shared" si="46"/>
        <v/>
      </c>
      <c r="U141" s="69" t="str">
        <f t="shared" si="47"/>
        <v/>
      </c>
      <c r="V141" s="69" t="str">
        <f>IF(AND(ISNUMBER(O141),U141=1),Table13235425723[[#This Row],[Value]],"")</f>
        <v/>
      </c>
    </row>
    <row r="142" spans="1:22" ht="15.75" x14ac:dyDescent="0.25">
      <c r="A142" s="22"/>
      <c r="B142" s="23"/>
      <c r="C142" s="23"/>
      <c r="D142" s="17"/>
      <c r="E142" s="17"/>
      <c r="F142" s="70" t="str">
        <f t="shared" si="34"/>
        <v/>
      </c>
      <c r="G142" s="76" t="str">
        <f t="shared" si="35"/>
        <v/>
      </c>
      <c r="H142" s="26"/>
      <c r="I142" s="72" t="str">
        <f t="shared" si="36"/>
        <v/>
      </c>
      <c r="J142" s="69" t="str">
        <f t="shared" si="37"/>
        <v/>
      </c>
      <c r="K142" s="69" t="str">
        <f t="shared" si="38"/>
        <v/>
      </c>
      <c r="L142" s="69" t="str">
        <f t="shared" si="39"/>
        <v/>
      </c>
      <c r="M142" s="69" t="str">
        <f t="shared" si="40"/>
        <v/>
      </c>
      <c r="N142" s="69" t="str">
        <f t="shared" si="41"/>
        <v/>
      </c>
      <c r="O142" s="73" t="e">
        <f t="shared" si="42"/>
        <v>#N/A</v>
      </c>
      <c r="P142" s="74" t="e">
        <f t="shared" si="43"/>
        <v>#N/A</v>
      </c>
      <c r="Q142" s="74" t="e">
        <f t="shared" si="44"/>
        <v>#N/A</v>
      </c>
      <c r="R142" s="74" t="e">
        <f>IF(ISNUMBER(Table13235425723[[#This Row],[Value]]),K142,NA())</f>
        <v>#N/A</v>
      </c>
      <c r="S142" s="69" t="str">
        <f t="shared" si="45"/>
        <v/>
      </c>
      <c r="T142" s="69" t="str">
        <f t="shared" si="46"/>
        <v/>
      </c>
      <c r="U142" s="69" t="str">
        <f t="shared" si="47"/>
        <v/>
      </c>
      <c r="V142" s="69" t="str">
        <f>IF(AND(ISNUMBER(O142),U142=1),Table13235425723[[#This Row],[Value]],"")</f>
        <v/>
      </c>
    </row>
    <row r="143" spans="1:22" ht="15.75" x14ac:dyDescent="0.25">
      <c r="A143" s="22"/>
      <c r="B143" s="23"/>
      <c r="C143" s="23"/>
      <c r="D143" s="80"/>
      <c r="E143" s="80"/>
      <c r="F143" s="70" t="str">
        <f t="shared" si="34"/>
        <v/>
      </c>
      <c r="G143" s="76" t="str">
        <f t="shared" si="35"/>
        <v/>
      </c>
      <c r="H143" s="26"/>
      <c r="I143" s="72" t="str">
        <f t="shared" si="36"/>
        <v/>
      </c>
      <c r="J143" s="69" t="str">
        <f t="shared" si="37"/>
        <v/>
      </c>
      <c r="K143" s="69" t="str">
        <f t="shared" si="38"/>
        <v/>
      </c>
      <c r="L143" s="69" t="str">
        <f t="shared" si="39"/>
        <v/>
      </c>
      <c r="M143" s="69" t="str">
        <f t="shared" si="40"/>
        <v/>
      </c>
      <c r="N143" s="69" t="str">
        <f t="shared" si="41"/>
        <v/>
      </c>
      <c r="O143" s="73" t="e">
        <f t="shared" si="42"/>
        <v>#N/A</v>
      </c>
      <c r="P143" s="74" t="e">
        <f t="shared" si="43"/>
        <v>#N/A</v>
      </c>
      <c r="Q143" s="74" t="e">
        <f t="shared" si="44"/>
        <v>#N/A</v>
      </c>
      <c r="R143" s="74" t="e">
        <f>IF(ISNUMBER(Table13235425723[[#This Row],[Value]]),K143,NA())</f>
        <v>#N/A</v>
      </c>
      <c r="S143" s="69" t="str">
        <f t="shared" si="45"/>
        <v/>
      </c>
      <c r="T143" s="69" t="str">
        <f t="shared" si="46"/>
        <v/>
      </c>
      <c r="U143" s="69" t="str">
        <f t="shared" si="47"/>
        <v/>
      </c>
      <c r="V143" s="69" t="str">
        <f>IF(AND(ISNUMBER(O143),U143=1),Table13235425723[[#This Row],[Value]],"")</f>
        <v/>
      </c>
    </row>
    <row r="144" spans="1:22" ht="15.75" x14ac:dyDescent="0.25">
      <c r="A144" s="22"/>
      <c r="B144" s="23"/>
      <c r="C144" s="23"/>
      <c r="D144" s="79"/>
      <c r="E144" s="79"/>
      <c r="F144" s="70" t="str">
        <f t="shared" si="34"/>
        <v/>
      </c>
      <c r="G144" s="76" t="str">
        <f t="shared" si="35"/>
        <v/>
      </c>
      <c r="H144" s="26"/>
      <c r="I144" s="72" t="str">
        <f t="shared" si="36"/>
        <v/>
      </c>
      <c r="J144" s="69" t="str">
        <f t="shared" si="37"/>
        <v/>
      </c>
      <c r="K144" s="69" t="str">
        <f t="shared" si="38"/>
        <v/>
      </c>
      <c r="L144" s="69" t="str">
        <f t="shared" si="39"/>
        <v/>
      </c>
      <c r="M144" s="69" t="str">
        <f t="shared" si="40"/>
        <v/>
      </c>
      <c r="N144" s="69" t="str">
        <f t="shared" si="41"/>
        <v/>
      </c>
      <c r="O144" s="73" t="e">
        <f t="shared" si="42"/>
        <v>#N/A</v>
      </c>
      <c r="P144" s="74" t="e">
        <f t="shared" si="43"/>
        <v>#N/A</v>
      </c>
      <c r="Q144" s="74" t="e">
        <f t="shared" si="44"/>
        <v>#N/A</v>
      </c>
      <c r="R144" s="74" t="e">
        <f>IF(ISNUMBER(Table13235425723[[#This Row],[Value]]),K144,NA())</f>
        <v>#N/A</v>
      </c>
      <c r="S144" s="69" t="str">
        <f t="shared" si="45"/>
        <v/>
      </c>
      <c r="T144" s="69" t="str">
        <f t="shared" si="46"/>
        <v/>
      </c>
      <c r="U144" s="69" t="str">
        <f t="shared" si="47"/>
        <v/>
      </c>
      <c r="V144" s="69" t="str">
        <f>IF(AND(ISNUMBER(O144),U144=1),Table13235425723[[#This Row],[Value]],"")</f>
        <v/>
      </c>
    </row>
    <row r="145" spans="1:22" ht="15.75" x14ac:dyDescent="0.25">
      <c r="A145" s="22"/>
      <c r="B145" s="23"/>
      <c r="C145" s="23"/>
      <c r="D145" s="80"/>
      <c r="E145" s="80"/>
      <c r="F145" s="70" t="str">
        <f t="shared" si="34"/>
        <v/>
      </c>
      <c r="G145" s="76" t="str">
        <f t="shared" si="35"/>
        <v/>
      </c>
      <c r="H145" s="26"/>
      <c r="I145" s="72" t="str">
        <f t="shared" si="36"/>
        <v/>
      </c>
      <c r="J145" s="69" t="str">
        <f t="shared" si="37"/>
        <v/>
      </c>
      <c r="K145" s="69" t="str">
        <f t="shared" si="38"/>
        <v/>
      </c>
      <c r="L145" s="69" t="str">
        <f t="shared" si="39"/>
        <v/>
      </c>
      <c r="M145" s="69" t="str">
        <f t="shared" si="40"/>
        <v/>
      </c>
      <c r="N145" s="69" t="str">
        <f t="shared" si="41"/>
        <v/>
      </c>
      <c r="O145" s="73" t="e">
        <f t="shared" si="42"/>
        <v>#N/A</v>
      </c>
      <c r="P145" s="74" t="e">
        <f t="shared" si="43"/>
        <v>#N/A</v>
      </c>
      <c r="Q145" s="74" t="e">
        <f t="shared" si="44"/>
        <v>#N/A</v>
      </c>
      <c r="R145" s="74" t="e">
        <f>IF(ISNUMBER(Table13235425723[[#This Row],[Value]]),K145,NA())</f>
        <v>#N/A</v>
      </c>
      <c r="S145" s="69" t="str">
        <f t="shared" si="45"/>
        <v/>
      </c>
      <c r="T145" s="69" t="str">
        <f t="shared" si="46"/>
        <v/>
      </c>
      <c r="U145" s="69" t="str">
        <f t="shared" si="47"/>
        <v/>
      </c>
      <c r="V145" s="69" t="str">
        <f>IF(AND(ISNUMBER(O145),U145=1),Table13235425723[[#This Row],[Value]],"")</f>
        <v/>
      </c>
    </row>
    <row r="146" spans="1:22" ht="15.75" x14ac:dyDescent="0.25">
      <c r="A146" s="22"/>
      <c r="B146" s="23"/>
      <c r="C146" s="23"/>
      <c r="D146" s="80"/>
      <c r="E146" s="80"/>
      <c r="F146" s="70" t="str">
        <f t="shared" si="34"/>
        <v/>
      </c>
      <c r="G146" s="76" t="str">
        <f t="shared" si="35"/>
        <v/>
      </c>
      <c r="H146" s="26"/>
      <c r="I146" s="72" t="str">
        <f t="shared" si="36"/>
        <v/>
      </c>
      <c r="J146" s="69" t="str">
        <f t="shared" si="37"/>
        <v/>
      </c>
      <c r="K146" s="69" t="str">
        <f t="shared" si="38"/>
        <v/>
      </c>
      <c r="L146" s="69" t="str">
        <f t="shared" si="39"/>
        <v/>
      </c>
      <c r="M146" s="69" t="str">
        <f t="shared" si="40"/>
        <v/>
      </c>
      <c r="N146" s="69" t="str">
        <f t="shared" si="41"/>
        <v/>
      </c>
      <c r="O146" s="73" t="e">
        <f t="shared" si="42"/>
        <v>#N/A</v>
      </c>
      <c r="P146" s="74" t="e">
        <f t="shared" si="43"/>
        <v>#N/A</v>
      </c>
      <c r="Q146" s="74" t="e">
        <f t="shared" si="44"/>
        <v>#N/A</v>
      </c>
      <c r="R146" s="74" t="e">
        <f>IF(ISNUMBER(Table13235425723[[#This Row],[Value]]),K146,NA())</f>
        <v>#N/A</v>
      </c>
      <c r="S146" s="69" t="str">
        <f t="shared" si="45"/>
        <v/>
      </c>
      <c r="T146" s="69" t="str">
        <f t="shared" si="46"/>
        <v/>
      </c>
      <c r="U146" s="69" t="str">
        <f t="shared" si="47"/>
        <v/>
      </c>
      <c r="V146" s="69" t="str">
        <f>IF(AND(ISNUMBER(O146),U146=1),Table13235425723[[#This Row],[Value]],"")</f>
        <v/>
      </c>
    </row>
    <row r="147" spans="1:22" ht="15.75" x14ac:dyDescent="0.25">
      <c r="A147" s="22"/>
      <c r="B147" s="23"/>
      <c r="C147" s="23"/>
      <c r="D147" s="80"/>
      <c r="E147" s="80"/>
      <c r="F147" s="70" t="str">
        <f t="shared" si="34"/>
        <v/>
      </c>
      <c r="G147" s="76" t="str">
        <f t="shared" si="35"/>
        <v/>
      </c>
      <c r="H147" s="26"/>
      <c r="I147" s="72" t="str">
        <f t="shared" si="36"/>
        <v/>
      </c>
      <c r="J147" s="69" t="str">
        <f t="shared" si="37"/>
        <v/>
      </c>
      <c r="K147" s="69" t="str">
        <f t="shared" si="38"/>
        <v/>
      </c>
      <c r="L147" s="69" t="str">
        <f t="shared" si="39"/>
        <v/>
      </c>
      <c r="M147" s="69" t="str">
        <f t="shared" si="40"/>
        <v/>
      </c>
      <c r="N147" s="69" t="str">
        <f t="shared" si="41"/>
        <v/>
      </c>
      <c r="O147" s="73" t="e">
        <f t="shared" si="42"/>
        <v>#N/A</v>
      </c>
      <c r="P147" s="74" t="e">
        <f t="shared" si="43"/>
        <v>#N/A</v>
      </c>
      <c r="Q147" s="74" t="e">
        <f t="shared" si="44"/>
        <v>#N/A</v>
      </c>
      <c r="R147" s="74" t="e">
        <f>IF(ISNUMBER(Table13235425723[[#This Row],[Value]]),K147,NA())</f>
        <v>#N/A</v>
      </c>
      <c r="S147" s="69" t="str">
        <f t="shared" si="45"/>
        <v/>
      </c>
      <c r="T147" s="69" t="str">
        <f t="shared" si="46"/>
        <v/>
      </c>
      <c r="U147" s="69" t="str">
        <f t="shared" si="47"/>
        <v/>
      </c>
      <c r="V147" s="69" t="str">
        <f>IF(AND(ISNUMBER(O147),U147=1),Table13235425723[[#This Row],[Value]],"")</f>
        <v/>
      </c>
    </row>
    <row r="148" spans="1:22" ht="15.75" x14ac:dyDescent="0.25">
      <c r="A148" s="22"/>
      <c r="B148" s="23"/>
      <c r="C148" s="23"/>
      <c r="D148" s="80"/>
      <c r="E148" s="80"/>
      <c r="F148" s="70" t="str">
        <f t="shared" si="34"/>
        <v/>
      </c>
      <c r="G148" s="76" t="str">
        <f t="shared" si="35"/>
        <v/>
      </c>
      <c r="H148" s="26"/>
      <c r="I148" s="72" t="str">
        <f t="shared" si="36"/>
        <v/>
      </c>
      <c r="J148" s="69" t="str">
        <f t="shared" si="37"/>
        <v/>
      </c>
      <c r="K148" s="69" t="str">
        <f t="shared" si="38"/>
        <v/>
      </c>
      <c r="L148" s="69" t="str">
        <f t="shared" si="39"/>
        <v/>
      </c>
      <c r="M148" s="69" t="str">
        <f t="shared" si="40"/>
        <v/>
      </c>
      <c r="N148" s="69" t="str">
        <f t="shared" si="41"/>
        <v/>
      </c>
      <c r="O148" s="73" t="e">
        <f t="shared" si="42"/>
        <v>#N/A</v>
      </c>
      <c r="P148" s="74" t="e">
        <f t="shared" si="43"/>
        <v>#N/A</v>
      </c>
      <c r="Q148" s="74" t="e">
        <f t="shared" si="44"/>
        <v>#N/A</v>
      </c>
      <c r="R148" s="74" t="e">
        <f>IF(ISNUMBER(Table13235425723[[#This Row],[Value]]),K148,NA())</f>
        <v>#N/A</v>
      </c>
      <c r="S148" s="69" t="str">
        <f t="shared" si="45"/>
        <v/>
      </c>
      <c r="T148" s="69" t="str">
        <f t="shared" si="46"/>
        <v/>
      </c>
      <c r="U148" s="69" t="str">
        <f t="shared" si="47"/>
        <v/>
      </c>
      <c r="V148" s="69" t="str">
        <f>IF(AND(ISNUMBER(O148),U148=1),Table13235425723[[#This Row],[Value]],"")</f>
        <v/>
      </c>
    </row>
    <row r="149" spans="1:22" ht="15.75" x14ac:dyDescent="0.25">
      <c r="A149" s="22"/>
      <c r="B149" s="23"/>
      <c r="C149" s="23"/>
      <c r="D149" s="79"/>
      <c r="E149" s="79"/>
      <c r="F149" s="70" t="str">
        <f t="shared" si="34"/>
        <v/>
      </c>
      <c r="G149" s="76" t="str">
        <f t="shared" si="35"/>
        <v/>
      </c>
      <c r="H149" s="26"/>
      <c r="I149" s="72" t="str">
        <f t="shared" si="36"/>
        <v/>
      </c>
      <c r="J149" s="69" t="str">
        <f t="shared" si="37"/>
        <v/>
      </c>
      <c r="K149" s="69" t="str">
        <f t="shared" si="38"/>
        <v/>
      </c>
      <c r="L149" s="69" t="str">
        <f t="shared" si="39"/>
        <v/>
      </c>
      <c r="M149" s="69" t="str">
        <f t="shared" si="40"/>
        <v/>
      </c>
      <c r="N149" s="69" t="str">
        <f t="shared" si="41"/>
        <v/>
      </c>
      <c r="O149" s="73" t="e">
        <f t="shared" si="42"/>
        <v>#N/A</v>
      </c>
      <c r="P149" s="74" t="e">
        <f t="shared" si="43"/>
        <v>#N/A</v>
      </c>
      <c r="Q149" s="74" t="e">
        <f t="shared" si="44"/>
        <v>#N/A</v>
      </c>
      <c r="R149" s="74" t="e">
        <f>IF(ISNUMBER(Table13235425723[[#This Row],[Value]]),K149,NA())</f>
        <v>#N/A</v>
      </c>
      <c r="S149" s="69" t="str">
        <f t="shared" si="45"/>
        <v/>
      </c>
      <c r="T149" s="69" t="str">
        <f t="shared" si="46"/>
        <v/>
      </c>
      <c r="U149" s="69" t="str">
        <f t="shared" si="47"/>
        <v/>
      </c>
      <c r="V149" s="69" t="str">
        <f>IF(AND(ISNUMBER(O149),U149=1),Table13235425723[[#This Row],[Value]],"")</f>
        <v/>
      </c>
    </row>
    <row r="150" spans="1:22" ht="15.75" x14ac:dyDescent="0.25">
      <c r="A150" s="22"/>
      <c r="B150" s="23"/>
      <c r="C150" s="23"/>
      <c r="D150" s="80"/>
      <c r="E150" s="80"/>
      <c r="F150" s="70" t="str">
        <f t="shared" si="34"/>
        <v/>
      </c>
      <c r="G150" s="76" t="str">
        <f t="shared" si="35"/>
        <v/>
      </c>
      <c r="H150" s="26"/>
      <c r="I150" s="72" t="str">
        <f t="shared" si="36"/>
        <v/>
      </c>
      <c r="J150" s="69" t="str">
        <f t="shared" si="37"/>
        <v/>
      </c>
      <c r="K150" s="69" t="str">
        <f t="shared" si="38"/>
        <v/>
      </c>
      <c r="L150" s="69" t="str">
        <f t="shared" si="39"/>
        <v/>
      </c>
      <c r="M150" s="69" t="str">
        <f t="shared" si="40"/>
        <v/>
      </c>
      <c r="N150" s="69" t="str">
        <f t="shared" si="41"/>
        <v/>
      </c>
      <c r="O150" s="73" t="e">
        <f t="shared" si="42"/>
        <v>#N/A</v>
      </c>
      <c r="P150" s="74" t="e">
        <f t="shared" si="43"/>
        <v>#N/A</v>
      </c>
      <c r="Q150" s="74" t="e">
        <f t="shared" si="44"/>
        <v>#N/A</v>
      </c>
      <c r="R150" s="74" t="e">
        <f>IF(ISNUMBER(Table13235425723[[#This Row],[Value]]),K150,NA())</f>
        <v>#N/A</v>
      </c>
      <c r="S150" s="69" t="str">
        <f t="shared" si="45"/>
        <v/>
      </c>
      <c r="T150" s="69" t="str">
        <f t="shared" si="46"/>
        <v/>
      </c>
      <c r="U150" s="69" t="str">
        <f t="shared" si="47"/>
        <v/>
      </c>
      <c r="V150" s="69" t="str">
        <f>IF(AND(ISNUMBER(O150),U150=1),Table13235425723[[#This Row],[Value]],"")</f>
        <v/>
      </c>
    </row>
    <row r="151" spans="1:22" ht="15.75" x14ac:dyDescent="0.25">
      <c r="A151" s="22"/>
      <c r="B151" s="23"/>
      <c r="C151" s="23"/>
      <c r="D151" s="80"/>
      <c r="E151" s="80"/>
      <c r="F151" s="70" t="str">
        <f t="shared" si="34"/>
        <v/>
      </c>
      <c r="G151" s="76" t="str">
        <f t="shared" si="35"/>
        <v/>
      </c>
      <c r="H151" s="26"/>
      <c r="I151" s="72" t="str">
        <f t="shared" si="36"/>
        <v/>
      </c>
      <c r="J151" s="69" t="str">
        <f t="shared" si="37"/>
        <v/>
      </c>
      <c r="K151" s="69" t="str">
        <f t="shared" si="38"/>
        <v/>
      </c>
      <c r="L151" s="69" t="str">
        <f t="shared" si="39"/>
        <v/>
      </c>
      <c r="M151" s="69" t="str">
        <f t="shared" si="40"/>
        <v/>
      </c>
      <c r="N151" s="69" t="str">
        <f t="shared" si="41"/>
        <v/>
      </c>
      <c r="O151" s="73" t="e">
        <f t="shared" si="42"/>
        <v>#N/A</v>
      </c>
      <c r="P151" s="74" t="e">
        <f t="shared" si="43"/>
        <v>#N/A</v>
      </c>
      <c r="Q151" s="74" t="e">
        <f t="shared" si="44"/>
        <v>#N/A</v>
      </c>
      <c r="R151" s="74" t="e">
        <f>IF(ISNUMBER(Table13235425723[[#This Row],[Value]]),K151,NA())</f>
        <v>#N/A</v>
      </c>
      <c r="S151" s="69" t="str">
        <f t="shared" si="45"/>
        <v/>
      </c>
      <c r="T151" s="69" t="str">
        <f t="shared" si="46"/>
        <v/>
      </c>
      <c r="U151" s="69" t="str">
        <f t="shared" si="47"/>
        <v/>
      </c>
      <c r="V151" s="69" t="str">
        <f>IF(AND(ISNUMBER(O151),U151=1),Table13235425723[[#This Row],[Value]],"")</f>
        <v/>
      </c>
    </row>
    <row r="152" spans="1:22" ht="15.75" x14ac:dyDescent="0.25">
      <c r="A152" s="22"/>
      <c r="B152" s="23"/>
      <c r="C152" s="23"/>
      <c r="D152" s="80"/>
      <c r="E152" s="80"/>
      <c r="F152" s="70" t="str">
        <f t="shared" si="34"/>
        <v/>
      </c>
      <c r="G152" s="76" t="str">
        <f t="shared" si="35"/>
        <v/>
      </c>
      <c r="H152" s="26"/>
      <c r="I152" s="72" t="str">
        <f t="shared" si="36"/>
        <v/>
      </c>
      <c r="J152" s="69" t="str">
        <f t="shared" si="37"/>
        <v/>
      </c>
      <c r="K152" s="69" t="str">
        <f t="shared" si="38"/>
        <v/>
      </c>
      <c r="L152" s="69" t="str">
        <f t="shared" si="39"/>
        <v/>
      </c>
      <c r="M152" s="69" t="str">
        <f t="shared" si="40"/>
        <v/>
      </c>
      <c r="N152" s="69" t="str">
        <f t="shared" si="41"/>
        <v/>
      </c>
      <c r="O152" s="73" t="e">
        <f t="shared" si="42"/>
        <v>#N/A</v>
      </c>
      <c r="P152" s="74" t="e">
        <f t="shared" si="43"/>
        <v>#N/A</v>
      </c>
      <c r="Q152" s="74" t="e">
        <f t="shared" si="44"/>
        <v>#N/A</v>
      </c>
      <c r="R152" s="74" t="e">
        <f>IF(ISNUMBER(Table13235425723[[#This Row],[Value]]),K152,NA())</f>
        <v>#N/A</v>
      </c>
      <c r="S152" s="69" t="str">
        <f t="shared" si="45"/>
        <v/>
      </c>
      <c r="T152" s="69" t="str">
        <f t="shared" si="46"/>
        <v/>
      </c>
      <c r="U152" s="69" t="str">
        <f t="shared" si="47"/>
        <v/>
      </c>
      <c r="V152" s="69" t="str">
        <f>IF(AND(ISNUMBER(O152),U152=1),Table13235425723[[#This Row],[Value]],"")</f>
        <v/>
      </c>
    </row>
    <row r="153" spans="1:22" ht="15.75" x14ac:dyDescent="0.25">
      <c r="A153" s="22"/>
      <c r="B153" s="23"/>
      <c r="C153" s="23"/>
      <c r="D153" s="80"/>
      <c r="E153" s="80"/>
      <c r="F153" s="70" t="str">
        <f t="shared" si="34"/>
        <v/>
      </c>
      <c r="G153" s="76" t="str">
        <f t="shared" si="35"/>
        <v/>
      </c>
      <c r="H153" s="26"/>
      <c r="I153" s="72" t="str">
        <f t="shared" si="36"/>
        <v/>
      </c>
      <c r="J153" s="69" t="str">
        <f t="shared" si="37"/>
        <v/>
      </c>
      <c r="K153" s="69" t="str">
        <f t="shared" si="38"/>
        <v/>
      </c>
      <c r="L153" s="69" t="str">
        <f t="shared" si="39"/>
        <v/>
      </c>
      <c r="M153" s="69" t="str">
        <f t="shared" si="40"/>
        <v/>
      </c>
      <c r="N153" s="69" t="str">
        <f t="shared" si="41"/>
        <v/>
      </c>
      <c r="O153" s="73" t="e">
        <f t="shared" si="42"/>
        <v>#N/A</v>
      </c>
      <c r="P153" s="74" t="e">
        <f t="shared" si="43"/>
        <v>#N/A</v>
      </c>
      <c r="Q153" s="74" t="e">
        <f t="shared" si="44"/>
        <v>#N/A</v>
      </c>
      <c r="R153" s="74" t="e">
        <f>IF(ISNUMBER(Table13235425723[[#This Row],[Value]]),K153,NA())</f>
        <v>#N/A</v>
      </c>
      <c r="S153" s="69" t="str">
        <f t="shared" si="45"/>
        <v/>
      </c>
      <c r="T153" s="69" t="str">
        <f t="shared" si="46"/>
        <v/>
      </c>
      <c r="U153" s="69" t="str">
        <f t="shared" si="47"/>
        <v/>
      </c>
      <c r="V153" s="69" t="str">
        <f>IF(AND(ISNUMBER(O153),U153=1),Table13235425723[[#This Row],[Value]],"")</f>
        <v/>
      </c>
    </row>
    <row r="154" spans="1:22" ht="15.75" x14ac:dyDescent="0.25">
      <c r="A154" s="22"/>
      <c r="B154" s="23"/>
      <c r="C154" s="23"/>
      <c r="D154" s="79"/>
      <c r="E154" s="79"/>
      <c r="F154" s="70" t="str">
        <f t="shared" si="34"/>
        <v/>
      </c>
      <c r="G154" s="76" t="str">
        <f t="shared" si="35"/>
        <v/>
      </c>
      <c r="H154" s="26"/>
      <c r="I154" s="72" t="str">
        <f t="shared" si="36"/>
        <v/>
      </c>
      <c r="J154" s="69" t="str">
        <f t="shared" si="37"/>
        <v/>
      </c>
      <c r="K154" s="69" t="str">
        <f t="shared" si="38"/>
        <v/>
      </c>
      <c r="L154" s="69" t="str">
        <f t="shared" si="39"/>
        <v/>
      </c>
      <c r="M154" s="69" t="str">
        <f t="shared" si="40"/>
        <v/>
      </c>
      <c r="N154" s="69" t="str">
        <f t="shared" si="41"/>
        <v/>
      </c>
      <c r="O154" s="73" t="e">
        <f t="shared" si="42"/>
        <v>#N/A</v>
      </c>
      <c r="P154" s="74" t="e">
        <f t="shared" si="43"/>
        <v>#N/A</v>
      </c>
      <c r="Q154" s="74" t="e">
        <f t="shared" si="44"/>
        <v>#N/A</v>
      </c>
      <c r="R154" s="74" t="e">
        <f>IF(ISNUMBER(Table13235425723[[#This Row],[Value]]),K154,NA())</f>
        <v>#N/A</v>
      </c>
      <c r="S154" s="69" t="str">
        <f t="shared" si="45"/>
        <v/>
      </c>
      <c r="T154" s="69" t="str">
        <f t="shared" si="46"/>
        <v/>
      </c>
      <c r="U154" s="69" t="str">
        <f t="shared" si="47"/>
        <v/>
      </c>
      <c r="V154" s="69" t="str">
        <f>IF(AND(ISNUMBER(O154),U154=1),Table13235425723[[#This Row],[Value]],"")</f>
        <v/>
      </c>
    </row>
    <row r="155" spans="1:22" ht="15.75" x14ac:dyDescent="0.25">
      <c r="A155" s="22"/>
      <c r="B155" s="23"/>
      <c r="C155" s="23"/>
      <c r="D155" s="80"/>
      <c r="E155" s="80"/>
      <c r="F155" s="70" t="str">
        <f t="shared" si="34"/>
        <v/>
      </c>
      <c r="G155" s="76" t="str">
        <f t="shared" si="35"/>
        <v/>
      </c>
      <c r="H155" s="26"/>
      <c r="I155" s="72" t="str">
        <f t="shared" si="36"/>
        <v/>
      </c>
      <c r="J155" s="69" t="str">
        <f t="shared" si="37"/>
        <v/>
      </c>
      <c r="K155" s="69" t="str">
        <f t="shared" si="38"/>
        <v/>
      </c>
      <c r="L155" s="69" t="str">
        <f t="shared" si="39"/>
        <v/>
      </c>
      <c r="M155" s="69" t="str">
        <f t="shared" si="40"/>
        <v/>
      </c>
      <c r="N155" s="69" t="str">
        <f t="shared" si="41"/>
        <v/>
      </c>
      <c r="O155" s="73" t="e">
        <f t="shared" si="42"/>
        <v>#N/A</v>
      </c>
      <c r="P155" s="74" t="e">
        <f t="shared" si="43"/>
        <v>#N/A</v>
      </c>
      <c r="Q155" s="74" t="e">
        <f t="shared" si="44"/>
        <v>#N/A</v>
      </c>
      <c r="R155" s="74" t="e">
        <f>IF(ISNUMBER(Table13235425723[[#This Row],[Value]]),K155,NA())</f>
        <v>#N/A</v>
      </c>
      <c r="S155" s="69" t="str">
        <f t="shared" si="45"/>
        <v/>
      </c>
      <c r="T155" s="69" t="str">
        <f t="shared" si="46"/>
        <v/>
      </c>
      <c r="U155" s="69" t="str">
        <f t="shared" si="47"/>
        <v/>
      </c>
      <c r="V155" s="69" t="str">
        <f>IF(AND(ISNUMBER(O155),U155=1),Table13235425723[[#This Row],[Value]],"")</f>
        <v/>
      </c>
    </row>
    <row r="156" spans="1:22" ht="15.75" x14ac:dyDescent="0.25">
      <c r="A156" s="22"/>
      <c r="B156" s="23"/>
      <c r="C156" s="23"/>
      <c r="D156" s="80"/>
      <c r="E156" s="80"/>
      <c r="F156" s="70" t="str">
        <f t="shared" si="34"/>
        <v/>
      </c>
      <c r="G156" s="76" t="str">
        <f t="shared" si="35"/>
        <v/>
      </c>
      <c r="H156" s="26"/>
      <c r="I156" s="72" t="str">
        <f t="shared" si="36"/>
        <v/>
      </c>
      <c r="J156" s="69" t="str">
        <f t="shared" si="37"/>
        <v/>
      </c>
      <c r="K156" s="69" t="str">
        <f t="shared" si="38"/>
        <v/>
      </c>
      <c r="L156" s="69" t="str">
        <f t="shared" si="39"/>
        <v/>
      </c>
      <c r="M156" s="69" t="str">
        <f t="shared" si="40"/>
        <v/>
      </c>
      <c r="N156" s="69" t="str">
        <f t="shared" si="41"/>
        <v/>
      </c>
      <c r="O156" s="73" t="e">
        <f t="shared" si="42"/>
        <v>#N/A</v>
      </c>
      <c r="P156" s="74" t="e">
        <f t="shared" si="43"/>
        <v>#N/A</v>
      </c>
      <c r="Q156" s="74" t="e">
        <f t="shared" si="44"/>
        <v>#N/A</v>
      </c>
      <c r="R156" s="74" t="e">
        <f>IF(ISNUMBER(Table13235425723[[#This Row],[Value]]),K156,NA())</f>
        <v>#N/A</v>
      </c>
      <c r="S156" s="69" t="str">
        <f t="shared" si="45"/>
        <v/>
      </c>
      <c r="T156" s="69" t="str">
        <f t="shared" si="46"/>
        <v/>
      </c>
      <c r="U156" s="69" t="str">
        <f t="shared" si="47"/>
        <v/>
      </c>
      <c r="V156" s="69" t="str">
        <f>IF(AND(ISNUMBER(O156),U156=1),Table13235425723[[#This Row],[Value]],"")</f>
        <v/>
      </c>
    </row>
    <row r="157" spans="1:22" ht="15.75" x14ac:dyDescent="0.25">
      <c r="A157" s="22"/>
      <c r="B157" s="23"/>
      <c r="C157" s="23"/>
      <c r="D157" s="80"/>
      <c r="E157" s="80"/>
      <c r="F157" s="70" t="str">
        <f t="shared" si="34"/>
        <v/>
      </c>
      <c r="G157" s="76" t="str">
        <f t="shared" si="35"/>
        <v/>
      </c>
      <c r="H157" s="26"/>
      <c r="I157" s="72" t="str">
        <f t="shared" si="36"/>
        <v/>
      </c>
      <c r="J157" s="69" t="str">
        <f t="shared" si="37"/>
        <v/>
      </c>
      <c r="K157" s="69" t="str">
        <f t="shared" si="38"/>
        <v/>
      </c>
      <c r="L157" s="69" t="str">
        <f t="shared" si="39"/>
        <v/>
      </c>
      <c r="M157" s="69" t="str">
        <f t="shared" si="40"/>
        <v/>
      </c>
      <c r="N157" s="69" t="str">
        <f t="shared" si="41"/>
        <v/>
      </c>
      <c r="O157" s="73" t="e">
        <f t="shared" si="42"/>
        <v>#N/A</v>
      </c>
      <c r="P157" s="74" t="e">
        <f t="shared" si="43"/>
        <v>#N/A</v>
      </c>
      <c r="Q157" s="74" t="e">
        <f t="shared" si="44"/>
        <v>#N/A</v>
      </c>
      <c r="R157" s="74" t="e">
        <f>IF(ISNUMBER(Table13235425723[[#This Row],[Value]]),K157,NA())</f>
        <v>#N/A</v>
      </c>
      <c r="S157" s="69" t="str">
        <f t="shared" si="45"/>
        <v/>
      </c>
      <c r="T157" s="69" t="str">
        <f t="shared" si="46"/>
        <v/>
      </c>
      <c r="U157" s="69" t="str">
        <f t="shared" si="47"/>
        <v/>
      </c>
      <c r="V157" s="69" t="str">
        <f>IF(AND(ISNUMBER(O157),U157=1),Table13235425723[[#This Row],[Value]],"")</f>
        <v/>
      </c>
    </row>
    <row r="158" spans="1:22" ht="15.75" x14ac:dyDescent="0.25">
      <c r="A158" s="22"/>
      <c r="B158" s="23"/>
      <c r="C158" s="23"/>
      <c r="D158" s="80"/>
      <c r="E158" s="80"/>
      <c r="F158" s="70" t="str">
        <f t="shared" si="34"/>
        <v/>
      </c>
      <c r="G158" s="76" t="str">
        <f t="shared" si="35"/>
        <v/>
      </c>
      <c r="H158" s="26"/>
      <c r="I158" s="72" t="str">
        <f t="shared" si="36"/>
        <v/>
      </c>
      <c r="J158" s="69" t="str">
        <f t="shared" si="37"/>
        <v/>
      </c>
      <c r="K158" s="69" t="str">
        <f t="shared" si="38"/>
        <v/>
      </c>
      <c r="L158" s="69" t="str">
        <f t="shared" si="39"/>
        <v/>
      </c>
      <c r="M158" s="69" t="str">
        <f t="shared" si="40"/>
        <v/>
      </c>
      <c r="N158" s="69" t="str">
        <f t="shared" si="41"/>
        <v/>
      </c>
      <c r="O158" s="73" t="e">
        <f t="shared" si="42"/>
        <v>#N/A</v>
      </c>
      <c r="P158" s="74" t="e">
        <f t="shared" si="43"/>
        <v>#N/A</v>
      </c>
      <c r="Q158" s="74" t="e">
        <f t="shared" si="44"/>
        <v>#N/A</v>
      </c>
      <c r="R158" s="74" t="e">
        <f>IF(ISNUMBER(Table13235425723[[#This Row],[Value]]),K158,NA())</f>
        <v>#N/A</v>
      </c>
      <c r="S158" s="69" t="str">
        <f t="shared" si="45"/>
        <v/>
      </c>
      <c r="T158" s="69" t="str">
        <f t="shared" si="46"/>
        <v/>
      </c>
      <c r="U158" s="69" t="str">
        <f t="shared" si="47"/>
        <v/>
      </c>
      <c r="V158" s="69" t="str">
        <f>IF(AND(ISNUMBER(O158),U158=1),Table13235425723[[#This Row],[Value]],"")</f>
        <v/>
      </c>
    </row>
    <row r="159" spans="1:22" ht="15.75" x14ac:dyDescent="0.25">
      <c r="A159" s="22"/>
      <c r="B159" s="23"/>
      <c r="C159" s="23"/>
      <c r="D159" s="79"/>
      <c r="E159" s="79"/>
      <c r="F159" s="70" t="str">
        <f t="shared" si="34"/>
        <v/>
      </c>
      <c r="G159" s="76" t="str">
        <f t="shared" si="35"/>
        <v/>
      </c>
      <c r="H159" s="26"/>
      <c r="I159" s="72" t="str">
        <f t="shared" si="36"/>
        <v/>
      </c>
      <c r="J159" s="69" t="str">
        <f t="shared" si="37"/>
        <v/>
      </c>
      <c r="K159" s="69" t="str">
        <f t="shared" si="38"/>
        <v/>
      </c>
      <c r="L159" s="69" t="str">
        <f t="shared" si="39"/>
        <v/>
      </c>
      <c r="M159" s="69" t="str">
        <f t="shared" si="40"/>
        <v/>
      </c>
      <c r="N159" s="69" t="str">
        <f t="shared" si="41"/>
        <v/>
      </c>
      <c r="O159" s="73" t="e">
        <f t="shared" si="42"/>
        <v>#N/A</v>
      </c>
      <c r="P159" s="74" t="e">
        <f t="shared" si="43"/>
        <v>#N/A</v>
      </c>
      <c r="Q159" s="74" t="e">
        <f t="shared" si="44"/>
        <v>#N/A</v>
      </c>
      <c r="R159" s="74" t="e">
        <f>IF(ISNUMBER(Table13235425723[[#This Row],[Value]]),K159,NA())</f>
        <v>#N/A</v>
      </c>
      <c r="S159" s="69" t="str">
        <f t="shared" si="45"/>
        <v/>
      </c>
      <c r="T159" s="69" t="str">
        <f t="shared" si="46"/>
        <v/>
      </c>
      <c r="U159" s="69" t="str">
        <f t="shared" si="47"/>
        <v/>
      </c>
      <c r="V159" s="69" t="str">
        <f>IF(AND(ISNUMBER(O159),U159=1),Table13235425723[[#This Row],[Value]],"")</f>
        <v/>
      </c>
    </row>
    <row r="160" spans="1:22" ht="15.75" x14ac:dyDescent="0.25">
      <c r="A160" s="22"/>
      <c r="B160" s="23"/>
      <c r="C160" s="23"/>
      <c r="D160" s="80"/>
      <c r="E160" s="80"/>
      <c r="F160" s="70" t="str">
        <f t="shared" si="34"/>
        <v/>
      </c>
      <c r="G160" s="76" t="str">
        <f t="shared" si="35"/>
        <v/>
      </c>
      <c r="H160" s="26"/>
      <c r="I160" s="72" t="str">
        <f t="shared" si="36"/>
        <v/>
      </c>
      <c r="J160" s="69" t="str">
        <f t="shared" si="37"/>
        <v/>
      </c>
      <c r="K160" s="69" t="str">
        <f t="shared" si="38"/>
        <v/>
      </c>
      <c r="L160" s="69" t="str">
        <f t="shared" si="39"/>
        <v/>
      </c>
      <c r="M160" s="69" t="str">
        <f t="shared" si="40"/>
        <v/>
      </c>
      <c r="N160" s="69" t="str">
        <f t="shared" si="41"/>
        <v/>
      </c>
      <c r="O160" s="73" t="e">
        <f t="shared" si="42"/>
        <v>#N/A</v>
      </c>
      <c r="P160" s="74" t="e">
        <f t="shared" si="43"/>
        <v>#N/A</v>
      </c>
      <c r="Q160" s="74" t="e">
        <f t="shared" si="44"/>
        <v>#N/A</v>
      </c>
      <c r="R160" s="74" t="e">
        <f>IF(ISNUMBER(Table13235425723[[#This Row],[Value]]),K160,NA())</f>
        <v>#N/A</v>
      </c>
      <c r="S160" s="69" t="str">
        <f t="shared" si="45"/>
        <v/>
      </c>
      <c r="T160" s="69" t="str">
        <f t="shared" si="46"/>
        <v/>
      </c>
      <c r="U160" s="69" t="str">
        <f t="shared" si="47"/>
        <v/>
      </c>
      <c r="V160" s="69" t="str">
        <f>IF(AND(ISNUMBER(O160),U160=1),Table13235425723[[#This Row],[Value]],"")</f>
        <v/>
      </c>
    </row>
    <row r="161" spans="1:22" ht="15.75" x14ac:dyDescent="0.25">
      <c r="A161" s="22"/>
      <c r="B161" s="23"/>
      <c r="C161" s="23"/>
      <c r="D161" s="80"/>
      <c r="E161" s="80"/>
      <c r="F161" s="70" t="str">
        <f t="shared" si="34"/>
        <v/>
      </c>
      <c r="G161" s="76" t="str">
        <f t="shared" si="35"/>
        <v/>
      </c>
      <c r="H161" s="26"/>
      <c r="I161" s="72" t="str">
        <f t="shared" si="36"/>
        <v/>
      </c>
      <c r="J161" s="69" t="str">
        <f t="shared" si="37"/>
        <v/>
      </c>
      <c r="K161" s="69" t="str">
        <f t="shared" si="38"/>
        <v/>
      </c>
      <c r="L161" s="69" t="str">
        <f t="shared" si="39"/>
        <v/>
      </c>
      <c r="M161" s="69" t="str">
        <f t="shared" si="40"/>
        <v/>
      </c>
      <c r="N161" s="69" t="str">
        <f t="shared" si="41"/>
        <v/>
      </c>
      <c r="O161" s="73" t="e">
        <f t="shared" si="42"/>
        <v>#N/A</v>
      </c>
      <c r="P161" s="74" t="e">
        <f t="shared" si="43"/>
        <v>#N/A</v>
      </c>
      <c r="Q161" s="74" t="e">
        <f t="shared" si="44"/>
        <v>#N/A</v>
      </c>
      <c r="R161" s="74" t="e">
        <f>IF(ISNUMBER(Table13235425723[[#This Row],[Value]]),K161,NA())</f>
        <v>#N/A</v>
      </c>
      <c r="S161" s="69" t="str">
        <f t="shared" si="45"/>
        <v/>
      </c>
      <c r="T161" s="69" t="str">
        <f t="shared" si="46"/>
        <v/>
      </c>
      <c r="U161" s="69" t="str">
        <f t="shared" si="47"/>
        <v/>
      </c>
      <c r="V161" s="69" t="str">
        <f>IF(AND(ISNUMBER(O161),U161=1),Table13235425723[[#This Row],[Value]],"")</f>
        <v/>
      </c>
    </row>
    <row r="162" spans="1:22" ht="15.75" x14ac:dyDescent="0.25">
      <c r="A162" s="22"/>
      <c r="B162" s="23"/>
      <c r="C162" s="23"/>
      <c r="D162" s="80"/>
      <c r="E162" s="80"/>
      <c r="F162" s="70" t="str">
        <f t="shared" si="34"/>
        <v/>
      </c>
      <c r="G162" s="76" t="str">
        <f t="shared" si="35"/>
        <v/>
      </c>
      <c r="H162" s="26"/>
      <c r="I162" s="72" t="str">
        <f t="shared" si="36"/>
        <v/>
      </c>
      <c r="J162" s="69" t="str">
        <f t="shared" si="37"/>
        <v/>
      </c>
      <c r="K162" s="69" t="str">
        <f t="shared" si="38"/>
        <v/>
      </c>
      <c r="L162" s="69" t="str">
        <f t="shared" si="39"/>
        <v/>
      </c>
      <c r="M162" s="69" t="str">
        <f t="shared" si="40"/>
        <v/>
      </c>
      <c r="N162" s="69" t="str">
        <f t="shared" si="41"/>
        <v/>
      </c>
      <c r="O162" s="73" t="e">
        <f t="shared" si="42"/>
        <v>#N/A</v>
      </c>
      <c r="P162" s="74" t="e">
        <f t="shared" si="43"/>
        <v>#N/A</v>
      </c>
      <c r="Q162" s="74" t="e">
        <f t="shared" si="44"/>
        <v>#N/A</v>
      </c>
      <c r="R162" s="74" t="e">
        <f>IF(ISNUMBER(Table13235425723[[#This Row],[Value]]),K162,NA())</f>
        <v>#N/A</v>
      </c>
      <c r="S162" s="69" t="str">
        <f t="shared" si="45"/>
        <v/>
      </c>
      <c r="T162" s="69" t="str">
        <f t="shared" si="46"/>
        <v/>
      </c>
      <c r="U162" s="69" t="str">
        <f t="shared" si="47"/>
        <v/>
      </c>
      <c r="V162" s="69" t="str">
        <f>IF(AND(ISNUMBER(O162),U162=1),Table13235425723[[#This Row],[Value]],"")</f>
        <v/>
      </c>
    </row>
    <row r="163" spans="1:22" ht="15.75" x14ac:dyDescent="0.25">
      <c r="A163" s="22"/>
      <c r="B163" s="23"/>
      <c r="C163" s="23"/>
      <c r="D163" s="79"/>
      <c r="E163" s="79"/>
      <c r="F163" s="70" t="str">
        <f t="shared" si="34"/>
        <v/>
      </c>
      <c r="G163" s="76" t="str">
        <f t="shared" si="35"/>
        <v/>
      </c>
      <c r="H163" s="26"/>
      <c r="I163" s="72" t="str">
        <f t="shared" si="36"/>
        <v/>
      </c>
      <c r="J163" s="69" t="str">
        <f t="shared" si="37"/>
        <v/>
      </c>
      <c r="K163" s="69" t="str">
        <f t="shared" si="38"/>
        <v/>
      </c>
      <c r="L163" s="69" t="str">
        <f t="shared" si="39"/>
        <v/>
      </c>
      <c r="M163" s="69" t="str">
        <f t="shared" si="40"/>
        <v/>
      </c>
      <c r="N163" s="69" t="str">
        <f t="shared" si="41"/>
        <v/>
      </c>
      <c r="O163" s="73" t="e">
        <f t="shared" si="42"/>
        <v>#N/A</v>
      </c>
      <c r="P163" s="74" t="e">
        <f t="shared" si="43"/>
        <v>#N/A</v>
      </c>
      <c r="Q163" s="74" t="e">
        <f t="shared" si="44"/>
        <v>#N/A</v>
      </c>
      <c r="R163" s="74" t="e">
        <f>IF(ISNUMBER(Table13235425723[[#This Row],[Value]]),K163,NA())</f>
        <v>#N/A</v>
      </c>
      <c r="S163" s="69" t="str">
        <f t="shared" si="45"/>
        <v/>
      </c>
      <c r="T163" s="69" t="str">
        <f t="shared" si="46"/>
        <v/>
      </c>
      <c r="U163" s="69" t="str">
        <f t="shared" si="47"/>
        <v/>
      </c>
      <c r="V163" s="69" t="str">
        <f>IF(AND(ISNUMBER(O163),U163=1),Table13235425723[[#This Row],[Value]],"")</f>
        <v/>
      </c>
    </row>
    <row r="164" spans="1:22" ht="15.75" x14ac:dyDescent="0.25">
      <c r="A164" s="22"/>
      <c r="B164" s="23"/>
      <c r="C164" s="23"/>
      <c r="D164" s="80"/>
      <c r="E164" s="80"/>
      <c r="F164" s="70" t="str">
        <f t="shared" si="34"/>
        <v/>
      </c>
      <c r="G164" s="76" t="str">
        <f t="shared" si="35"/>
        <v/>
      </c>
      <c r="H164" s="26"/>
      <c r="I164" s="72" t="str">
        <f t="shared" si="36"/>
        <v/>
      </c>
      <c r="J164" s="69" t="str">
        <f t="shared" si="37"/>
        <v/>
      </c>
      <c r="K164" s="69" t="str">
        <f t="shared" si="38"/>
        <v/>
      </c>
      <c r="L164" s="69" t="str">
        <f t="shared" si="39"/>
        <v/>
      </c>
      <c r="M164" s="69" t="str">
        <f t="shared" si="40"/>
        <v/>
      </c>
      <c r="N164" s="69" t="str">
        <f t="shared" si="41"/>
        <v/>
      </c>
      <c r="O164" s="73" t="e">
        <f t="shared" si="42"/>
        <v>#N/A</v>
      </c>
      <c r="P164" s="74" t="e">
        <f t="shared" si="43"/>
        <v>#N/A</v>
      </c>
      <c r="Q164" s="74" t="e">
        <f t="shared" si="44"/>
        <v>#N/A</v>
      </c>
      <c r="R164" s="74" t="e">
        <f>IF(ISNUMBER(Table13235425723[[#This Row],[Value]]),K164,NA())</f>
        <v>#N/A</v>
      </c>
      <c r="S164" s="69" t="str">
        <f t="shared" si="45"/>
        <v/>
      </c>
      <c r="T164" s="69" t="str">
        <f t="shared" si="46"/>
        <v/>
      </c>
      <c r="U164" s="69" t="str">
        <f t="shared" si="47"/>
        <v/>
      </c>
      <c r="V164" s="69" t="str">
        <f>IF(AND(ISNUMBER(O164),U164=1),Table13235425723[[#This Row],[Value]],"")</f>
        <v/>
      </c>
    </row>
    <row r="165" spans="1:22" ht="15.75" x14ac:dyDescent="0.25">
      <c r="A165" s="22"/>
      <c r="B165" s="23"/>
      <c r="C165" s="23"/>
      <c r="D165" s="80"/>
      <c r="E165" s="80"/>
      <c r="F165" s="70" t="str">
        <f t="shared" si="34"/>
        <v/>
      </c>
      <c r="G165" s="76" t="str">
        <f t="shared" si="35"/>
        <v/>
      </c>
      <c r="H165" s="26"/>
      <c r="I165" s="72" t="str">
        <f t="shared" si="36"/>
        <v/>
      </c>
      <c r="J165" s="69" t="str">
        <f t="shared" si="37"/>
        <v/>
      </c>
      <c r="K165" s="69" t="str">
        <f t="shared" si="38"/>
        <v/>
      </c>
      <c r="L165" s="69" t="str">
        <f t="shared" si="39"/>
        <v/>
      </c>
      <c r="M165" s="69" t="str">
        <f t="shared" si="40"/>
        <v/>
      </c>
      <c r="N165" s="69" t="str">
        <f t="shared" si="41"/>
        <v/>
      </c>
      <c r="O165" s="73" t="e">
        <f t="shared" ref="O165:O196" si="48">IF(ISNUMBER(F165),F165,NA())</f>
        <v>#N/A</v>
      </c>
      <c r="P165" s="74" t="e">
        <f t="shared" si="43"/>
        <v>#N/A</v>
      </c>
      <c r="Q165" s="74" t="e">
        <f t="shared" si="44"/>
        <v>#N/A</v>
      </c>
      <c r="R165" s="74" t="e">
        <f>IF(ISNUMBER(Table13235425723[[#This Row],[Value]]),K165,NA())</f>
        <v>#N/A</v>
      </c>
      <c r="S165" s="69" t="str">
        <f t="shared" si="45"/>
        <v/>
      </c>
      <c r="T165" s="69" t="str">
        <f t="shared" si="46"/>
        <v/>
      </c>
      <c r="U165" s="69" t="str">
        <f t="shared" si="47"/>
        <v/>
      </c>
      <c r="V165" s="69" t="str">
        <f>IF(AND(ISNUMBER(O165),U165=1),Table13235425723[[#This Row],[Value]],"")</f>
        <v/>
      </c>
    </row>
    <row r="166" spans="1:22" ht="15.75" x14ac:dyDescent="0.25">
      <c r="A166" s="22"/>
      <c r="B166" s="23"/>
      <c r="C166" s="23"/>
      <c r="D166" s="80"/>
      <c r="E166" s="80"/>
      <c r="F166" s="70" t="str">
        <f t="shared" si="34"/>
        <v/>
      </c>
      <c r="G166" s="76" t="str">
        <f t="shared" si="35"/>
        <v/>
      </c>
      <c r="H166" s="26"/>
      <c r="I166" s="72" t="str">
        <f t="shared" si="36"/>
        <v/>
      </c>
      <c r="J166" s="69" t="str">
        <f t="shared" si="37"/>
        <v/>
      </c>
      <c r="K166" s="69" t="str">
        <f t="shared" si="38"/>
        <v/>
      </c>
      <c r="L166" s="69" t="str">
        <f t="shared" si="39"/>
        <v/>
      </c>
      <c r="M166" s="69" t="str">
        <f t="shared" si="40"/>
        <v/>
      </c>
      <c r="N166" s="69" t="str">
        <f t="shared" si="41"/>
        <v/>
      </c>
      <c r="O166" s="73" t="e">
        <f t="shared" si="48"/>
        <v>#N/A</v>
      </c>
      <c r="P166" s="74" t="e">
        <f t="shared" si="43"/>
        <v>#N/A</v>
      </c>
      <c r="Q166" s="74" t="e">
        <f t="shared" si="44"/>
        <v>#N/A</v>
      </c>
      <c r="R166" s="74" t="e">
        <f>IF(ISNUMBER(Table13235425723[[#This Row],[Value]]),K166,NA())</f>
        <v>#N/A</v>
      </c>
      <c r="S166" s="69" t="str">
        <f t="shared" si="45"/>
        <v/>
      </c>
      <c r="T166" s="69" t="str">
        <f t="shared" si="46"/>
        <v/>
      </c>
      <c r="U166" s="69" t="str">
        <f t="shared" si="47"/>
        <v/>
      </c>
      <c r="V166" s="69" t="str">
        <f>IF(AND(ISNUMBER(O166),U166=1),Table13235425723[[#This Row],[Value]],"")</f>
        <v/>
      </c>
    </row>
    <row r="167" spans="1:22" ht="15.75" x14ac:dyDescent="0.25">
      <c r="A167" s="22"/>
      <c r="B167" s="23"/>
      <c r="C167" s="23"/>
      <c r="D167" s="80"/>
      <c r="E167" s="80"/>
      <c r="F167" s="70" t="str">
        <f t="shared" si="34"/>
        <v/>
      </c>
      <c r="G167" s="76" t="str">
        <f t="shared" si="35"/>
        <v/>
      </c>
      <c r="H167" s="26"/>
      <c r="I167" s="72" t="str">
        <f t="shared" si="36"/>
        <v/>
      </c>
      <c r="J167" s="69" t="str">
        <f t="shared" si="37"/>
        <v/>
      </c>
      <c r="K167" s="69" t="str">
        <f t="shared" si="38"/>
        <v/>
      </c>
      <c r="L167" s="69" t="str">
        <f t="shared" si="39"/>
        <v/>
      </c>
      <c r="M167" s="69" t="str">
        <f t="shared" si="40"/>
        <v/>
      </c>
      <c r="N167" s="69" t="str">
        <f t="shared" si="41"/>
        <v/>
      </c>
      <c r="O167" s="73" t="e">
        <f t="shared" si="48"/>
        <v>#N/A</v>
      </c>
      <c r="P167" s="74" t="e">
        <f t="shared" si="43"/>
        <v>#N/A</v>
      </c>
      <c r="Q167" s="74" t="e">
        <f t="shared" si="44"/>
        <v>#N/A</v>
      </c>
      <c r="R167" s="74" t="e">
        <f>IF(ISNUMBER(Table13235425723[[#This Row],[Value]]),K167,NA())</f>
        <v>#N/A</v>
      </c>
      <c r="S167" s="69" t="str">
        <f t="shared" si="45"/>
        <v/>
      </c>
      <c r="T167" s="69" t="str">
        <f t="shared" si="46"/>
        <v/>
      </c>
      <c r="U167" s="69" t="str">
        <f t="shared" si="47"/>
        <v/>
      </c>
      <c r="V167" s="69" t="str">
        <f>IF(AND(ISNUMBER(O167),U167=1),Table13235425723[[#This Row],[Value]],"")</f>
        <v/>
      </c>
    </row>
    <row r="168" spans="1:22" ht="15.75" x14ac:dyDescent="0.25">
      <c r="A168" s="22"/>
      <c r="B168" s="23"/>
      <c r="C168" s="23"/>
      <c r="D168" s="79"/>
      <c r="E168" s="79"/>
      <c r="F168" s="70" t="str">
        <f t="shared" si="34"/>
        <v/>
      </c>
      <c r="G168" s="76" t="str">
        <f t="shared" si="35"/>
        <v/>
      </c>
      <c r="H168" s="26"/>
      <c r="I168" s="72" t="str">
        <f t="shared" si="36"/>
        <v/>
      </c>
      <c r="J168" s="69" t="str">
        <f t="shared" si="37"/>
        <v/>
      </c>
      <c r="K168" s="69" t="str">
        <f t="shared" si="38"/>
        <v/>
      </c>
      <c r="L168" s="69" t="str">
        <f t="shared" si="39"/>
        <v/>
      </c>
      <c r="M168" s="69" t="str">
        <f t="shared" si="40"/>
        <v/>
      </c>
      <c r="N168" s="69" t="str">
        <f t="shared" si="41"/>
        <v/>
      </c>
      <c r="O168" s="73" t="e">
        <f t="shared" si="48"/>
        <v>#N/A</v>
      </c>
      <c r="P168" s="74" t="e">
        <f t="shared" si="43"/>
        <v>#N/A</v>
      </c>
      <c r="Q168" s="74" t="e">
        <f t="shared" si="44"/>
        <v>#N/A</v>
      </c>
      <c r="R168" s="74" t="e">
        <f>IF(ISNUMBER(Table13235425723[[#This Row],[Value]]),K168,NA())</f>
        <v>#N/A</v>
      </c>
      <c r="S168" s="69" t="str">
        <f t="shared" si="45"/>
        <v/>
      </c>
      <c r="T168" s="69" t="str">
        <f t="shared" si="46"/>
        <v/>
      </c>
      <c r="U168" s="69" t="str">
        <f t="shared" si="47"/>
        <v/>
      </c>
      <c r="V168" s="69" t="str">
        <f>IF(AND(ISNUMBER(O168),U168=1),Table13235425723[[#This Row],[Value]],"")</f>
        <v/>
      </c>
    </row>
    <row r="169" spans="1:22" ht="15.75" x14ac:dyDescent="0.25">
      <c r="A169" s="22"/>
      <c r="B169" s="23"/>
      <c r="C169" s="23"/>
      <c r="D169" s="79"/>
      <c r="E169" s="79"/>
      <c r="F169" s="70" t="str">
        <f t="shared" si="34"/>
        <v/>
      </c>
      <c r="G169" s="76" t="str">
        <f t="shared" si="35"/>
        <v/>
      </c>
      <c r="H169" s="26"/>
      <c r="I169" s="72" t="str">
        <f t="shared" si="36"/>
        <v/>
      </c>
      <c r="J169" s="69" t="str">
        <f t="shared" si="37"/>
        <v/>
      </c>
      <c r="K169" s="69" t="str">
        <f t="shared" si="38"/>
        <v/>
      </c>
      <c r="L169" s="69" t="str">
        <f t="shared" si="39"/>
        <v/>
      </c>
      <c r="M169" s="69" t="str">
        <f t="shared" si="40"/>
        <v/>
      </c>
      <c r="N169" s="69" t="str">
        <f t="shared" si="41"/>
        <v/>
      </c>
      <c r="O169" s="73" t="e">
        <f t="shared" si="48"/>
        <v>#N/A</v>
      </c>
      <c r="P169" s="74" t="e">
        <f t="shared" si="43"/>
        <v>#N/A</v>
      </c>
      <c r="Q169" s="74" t="e">
        <f t="shared" si="44"/>
        <v>#N/A</v>
      </c>
      <c r="R169" s="74" t="e">
        <f>IF(ISNUMBER(Table13235425723[[#This Row],[Value]]),K169,NA())</f>
        <v>#N/A</v>
      </c>
      <c r="S169" s="69" t="str">
        <f t="shared" si="45"/>
        <v/>
      </c>
      <c r="T169" s="69" t="str">
        <f t="shared" si="46"/>
        <v/>
      </c>
      <c r="U169" s="69" t="str">
        <f t="shared" si="47"/>
        <v/>
      </c>
      <c r="V169" s="69" t="str">
        <f>IF(AND(ISNUMBER(O169),U169=1),Table13235425723[[#This Row],[Value]],"")</f>
        <v/>
      </c>
    </row>
    <row r="170" spans="1:22" ht="15.75" x14ac:dyDescent="0.25">
      <c r="A170" s="22"/>
      <c r="B170" s="23"/>
      <c r="C170" s="23"/>
      <c r="D170" s="80"/>
      <c r="E170" s="80"/>
      <c r="F170" s="70" t="str">
        <f t="shared" si="34"/>
        <v/>
      </c>
      <c r="G170" s="76" t="str">
        <f t="shared" si="35"/>
        <v/>
      </c>
      <c r="H170" s="26"/>
      <c r="I170" s="72" t="str">
        <f t="shared" si="36"/>
        <v/>
      </c>
      <c r="J170" s="69" t="str">
        <f t="shared" si="37"/>
        <v/>
      </c>
      <c r="K170" s="69" t="str">
        <f t="shared" si="38"/>
        <v/>
      </c>
      <c r="L170" s="69" t="str">
        <f t="shared" si="39"/>
        <v/>
      </c>
      <c r="M170" s="69" t="str">
        <f t="shared" si="40"/>
        <v/>
      </c>
      <c r="N170" s="69" t="str">
        <f t="shared" si="41"/>
        <v/>
      </c>
      <c r="O170" s="73" t="e">
        <f t="shared" si="48"/>
        <v>#N/A</v>
      </c>
      <c r="P170" s="74" t="e">
        <f t="shared" si="43"/>
        <v>#N/A</v>
      </c>
      <c r="Q170" s="74" t="e">
        <f t="shared" si="44"/>
        <v>#N/A</v>
      </c>
      <c r="R170" s="74" t="e">
        <f>IF(ISNUMBER(Table13235425723[[#This Row],[Value]]),K170,NA())</f>
        <v>#N/A</v>
      </c>
      <c r="S170" s="69" t="str">
        <f t="shared" si="45"/>
        <v/>
      </c>
      <c r="T170" s="69" t="str">
        <f t="shared" si="46"/>
        <v/>
      </c>
      <c r="U170" s="69" t="str">
        <f t="shared" si="47"/>
        <v/>
      </c>
      <c r="V170" s="69" t="str">
        <f>IF(AND(ISNUMBER(O170),U170=1),Table13235425723[[#This Row],[Value]],"")</f>
        <v/>
      </c>
    </row>
    <row r="171" spans="1:22" ht="15.75" x14ac:dyDescent="0.25">
      <c r="A171" s="22"/>
      <c r="B171" s="23"/>
      <c r="C171" s="23"/>
      <c r="D171" s="80"/>
      <c r="E171" s="80"/>
      <c r="F171" s="70" t="str">
        <f t="shared" si="34"/>
        <v/>
      </c>
      <c r="G171" s="76" t="str">
        <f t="shared" si="35"/>
        <v/>
      </c>
      <c r="H171" s="26"/>
      <c r="I171" s="72" t="str">
        <f t="shared" si="36"/>
        <v/>
      </c>
      <c r="J171" s="69" t="str">
        <f t="shared" si="37"/>
        <v/>
      </c>
      <c r="K171" s="69" t="str">
        <f t="shared" si="38"/>
        <v/>
      </c>
      <c r="L171" s="69" t="str">
        <f t="shared" si="39"/>
        <v/>
      </c>
      <c r="M171" s="69" t="str">
        <f t="shared" si="40"/>
        <v/>
      </c>
      <c r="N171" s="69" t="str">
        <f t="shared" si="41"/>
        <v/>
      </c>
      <c r="O171" s="73" t="e">
        <f t="shared" si="48"/>
        <v>#N/A</v>
      </c>
      <c r="P171" s="74" t="e">
        <f t="shared" si="43"/>
        <v>#N/A</v>
      </c>
      <c r="Q171" s="74" t="e">
        <f t="shared" si="44"/>
        <v>#N/A</v>
      </c>
      <c r="R171" s="74" t="e">
        <f>IF(ISNUMBER(Table13235425723[[#This Row],[Value]]),K171,NA())</f>
        <v>#N/A</v>
      </c>
      <c r="S171" s="69" t="str">
        <f t="shared" si="45"/>
        <v/>
      </c>
      <c r="T171" s="69" t="str">
        <f t="shared" si="46"/>
        <v/>
      </c>
      <c r="U171" s="69" t="str">
        <f t="shared" si="47"/>
        <v/>
      </c>
      <c r="V171" s="69" t="str">
        <f>IF(AND(ISNUMBER(O171),U171=1),Table13235425723[[#This Row],[Value]],"")</f>
        <v/>
      </c>
    </row>
    <row r="172" spans="1:22" ht="15.75" x14ac:dyDescent="0.25">
      <c r="A172" s="22"/>
      <c r="B172" s="23"/>
      <c r="C172" s="23"/>
      <c r="D172" s="80"/>
      <c r="E172" s="80"/>
      <c r="F172" s="70" t="str">
        <f t="shared" si="34"/>
        <v/>
      </c>
      <c r="G172" s="76" t="str">
        <f t="shared" si="35"/>
        <v/>
      </c>
      <c r="H172" s="26"/>
      <c r="I172" s="72" t="str">
        <f t="shared" si="36"/>
        <v/>
      </c>
      <c r="J172" s="69" t="str">
        <f t="shared" si="37"/>
        <v/>
      </c>
      <c r="K172" s="69" t="str">
        <f t="shared" si="38"/>
        <v/>
      </c>
      <c r="L172" s="69" t="str">
        <f t="shared" si="39"/>
        <v/>
      </c>
      <c r="M172" s="69" t="str">
        <f t="shared" si="40"/>
        <v/>
      </c>
      <c r="N172" s="69" t="str">
        <f t="shared" si="41"/>
        <v/>
      </c>
      <c r="O172" s="73" t="e">
        <f t="shared" si="48"/>
        <v>#N/A</v>
      </c>
      <c r="P172" s="74" t="e">
        <f t="shared" si="43"/>
        <v>#N/A</v>
      </c>
      <c r="Q172" s="74" t="e">
        <f t="shared" si="44"/>
        <v>#N/A</v>
      </c>
      <c r="R172" s="74" t="e">
        <f>IF(ISNUMBER(Table13235425723[[#This Row],[Value]]),K172,NA())</f>
        <v>#N/A</v>
      </c>
      <c r="S172" s="69" t="str">
        <f t="shared" si="45"/>
        <v/>
      </c>
      <c r="T172" s="69" t="str">
        <f t="shared" si="46"/>
        <v/>
      </c>
      <c r="U172" s="69" t="str">
        <f t="shared" si="47"/>
        <v/>
      </c>
      <c r="V172" s="69" t="str">
        <f>IF(AND(ISNUMBER(O172),U172=1),Table13235425723[[#This Row],[Value]],"")</f>
        <v/>
      </c>
    </row>
    <row r="173" spans="1:22" ht="15.75" x14ac:dyDescent="0.25">
      <c r="A173" s="22"/>
      <c r="B173" s="23"/>
      <c r="C173" s="23"/>
      <c r="D173" s="80"/>
      <c r="E173" s="80"/>
      <c r="F173" s="70" t="str">
        <f t="shared" si="34"/>
        <v/>
      </c>
      <c r="G173" s="76" t="str">
        <f t="shared" si="35"/>
        <v/>
      </c>
      <c r="H173" s="26"/>
      <c r="I173" s="72" t="str">
        <f t="shared" si="36"/>
        <v/>
      </c>
      <c r="J173" s="69" t="str">
        <f t="shared" si="37"/>
        <v/>
      </c>
      <c r="K173" s="69" t="str">
        <f t="shared" si="38"/>
        <v/>
      </c>
      <c r="L173" s="69" t="str">
        <f t="shared" si="39"/>
        <v/>
      </c>
      <c r="M173" s="69" t="str">
        <f t="shared" si="40"/>
        <v/>
      </c>
      <c r="N173" s="69" t="str">
        <f t="shared" si="41"/>
        <v/>
      </c>
      <c r="O173" s="73" t="e">
        <f t="shared" si="48"/>
        <v>#N/A</v>
      </c>
      <c r="P173" s="74" t="e">
        <f t="shared" si="43"/>
        <v>#N/A</v>
      </c>
      <c r="Q173" s="74" t="e">
        <f t="shared" si="44"/>
        <v>#N/A</v>
      </c>
      <c r="R173" s="74" t="e">
        <f>IF(ISNUMBER(Table13235425723[[#This Row],[Value]]),K173,NA())</f>
        <v>#N/A</v>
      </c>
      <c r="S173" s="69" t="str">
        <f t="shared" si="45"/>
        <v/>
      </c>
      <c r="T173" s="69" t="str">
        <f t="shared" si="46"/>
        <v/>
      </c>
      <c r="U173" s="69" t="str">
        <f t="shared" si="47"/>
        <v/>
      </c>
      <c r="V173" s="69" t="str">
        <f>IF(AND(ISNUMBER(O173),U173=1),Table13235425723[[#This Row],[Value]],"")</f>
        <v/>
      </c>
    </row>
    <row r="174" spans="1:22" ht="15.75" x14ac:dyDescent="0.25">
      <c r="A174" s="22"/>
      <c r="B174" s="23"/>
      <c r="C174" s="23"/>
      <c r="D174" s="79"/>
      <c r="E174" s="79"/>
      <c r="F174" s="70" t="str">
        <f t="shared" si="34"/>
        <v/>
      </c>
      <c r="G174" s="76" t="str">
        <f t="shared" si="35"/>
        <v/>
      </c>
      <c r="H174" s="26"/>
      <c r="I174" s="72" t="str">
        <f t="shared" si="36"/>
        <v/>
      </c>
      <c r="J174" s="69" t="str">
        <f t="shared" si="37"/>
        <v/>
      </c>
      <c r="K174" s="69" t="str">
        <f t="shared" si="38"/>
        <v/>
      </c>
      <c r="L174" s="69" t="str">
        <f t="shared" si="39"/>
        <v/>
      </c>
      <c r="M174" s="69" t="str">
        <f t="shared" si="40"/>
        <v/>
      </c>
      <c r="N174" s="69" t="str">
        <f t="shared" si="41"/>
        <v/>
      </c>
      <c r="O174" s="73" t="e">
        <f t="shared" si="48"/>
        <v>#N/A</v>
      </c>
      <c r="P174" s="74" t="e">
        <f t="shared" si="43"/>
        <v>#N/A</v>
      </c>
      <c r="Q174" s="74" t="e">
        <f t="shared" si="44"/>
        <v>#N/A</v>
      </c>
      <c r="R174" s="74" t="e">
        <f>IF(ISNUMBER(Table13235425723[[#This Row],[Value]]),K174,NA())</f>
        <v>#N/A</v>
      </c>
      <c r="S174" s="69" t="str">
        <f t="shared" si="45"/>
        <v/>
      </c>
      <c r="T174" s="69" t="str">
        <f t="shared" si="46"/>
        <v/>
      </c>
      <c r="U174" s="69" t="str">
        <f t="shared" si="47"/>
        <v/>
      </c>
      <c r="V174" s="69" t="str">
        <f>IF(AND(ISNUMBER(O174),U174=1),Table13235425723[[#This Row],[Value]],"")</f>
        <v/>
      </c>
    </row>
    <row r="175" spans="1:22" ht="15.75" x14ac:dyDescent="0.25">
      <c r="A175" s="22"/>
      <c r="B175" s="23"/>
      <c r="C175" s="23"/>
      <c r="D175" s="80"/>
      <c r="E175" s="80"/>
      <c r="F175" s="70" t="str">
        <f t="shared" si="34"/>
        <v/>
      </c>
      <c r="G175" s="76" t="str">
        <f t="shared" si="35"/>
        <v/>
      </c>
      <c r="H175" s="26"/>
      <c r="I175" s="72" t="str">
        <f t="shared" si="36"/>
        <v/>
      </c>
      <c r="J175" s="69" t="str">
        <f t="shared" si="37"/>
        <v/>
      </c>
      <c r="K175" s="69" t="str">
        <f t="shared" si="38"/>
        <v/>
      </c>
      <c r="L175" s="69" t="str">
        <f t="shared" si="39"/>
        <v/>
      </c>
      <c r="M175" s="69" t="str">
        <f t="shared" si="40"/>
        <v/>
      </c>
      <c r="N175" s="69" t="str">
        <f t="shared" si="41"/>
        <v/>
      </c>
      <c r="O175" s="73" t="e">
        <f t="shared" si="48"/>
        <v>#N/A</v>
      </c>
      <c r="P175" s="74" t="e">
        <f t="shared" si="43"/>
        <v>#N/A</v>
      </c>
      <c r="Q175" s="74" t="e">
        <f t="shared" si="44"/>
        <v>#N/A</v>
      </c>
      <c r="R175" s="74" t="e">
        <f>IF(ISNUMBER(Table13235425723[[#This Row],[Value]]),K175,NA())</f>
        <v>#N/A</v>
      </c>
      <c r="S175" s="69" t="str">
        <f t="shared" si="45"/>
        <v/>
      </c>
      <c r="T175" s="69" t="str">
        <f t="shared" si="46"/>
        <v/>
      </c>
      <c r="U175" s="69" t="str">
        <f t="shared" si="47"/>
        <v/>
      </c>
      <c r="V175" s="69" t="str">
        <f>IF(AND(ISNUMBER(O175),U175=1),Table13235425723[[#This Row],[Value]],"")</f>
        <v/>
      </c>
    </row>
    <row r="176" spans="1:22" ht="15.75" x14ac:dyDescent="0.25">
      <c r="A176" s="22"/>
      <c r="B176" s="23"/>
      <c r="C176" s="23"/>
      <c r="D176" s="80"/>
      <c r="E176" s="80"/>
      <c r="F176" s="70" t="str">
        <f t="shared" si="34"/>
        <v/>
      </c>
      <c r="G176" s="76" t="str">
        <f t="shared" si="35"/>
        <v/>
      </c>
      <c r="H176" s="26"/>
      <c r="I176" s="72" t="str">
        <f t="shared" si="36"/>
        <v/>
      </c>
      <c r="J176" s="69" t="str">
        <f t="shared" si="37"/>
        <v/>
      </c>
      <c r="K176" s="69" t="str">
        <f t="shared" si="38"/>
        <v/>
      </c>
      <c r="L176" s="69" t="str">
        <f t="shared" si="39"/>
        <v/>
      </c>
      <c r="M176" s="69" t="str">
        <f t="shared" si="40"/>
        <v/>
      </c>
      <c r="N176" s="69" t="str">
        <f t="shared" si="41"/>
        <v/>
      </c>
      <c r="O176" s="73" t="e">
        <f t="shared" si="48"/>
        <v>#N/A</v>
      </c>
      <c r="P176" s="74" t="e">
        <f t="shared" si="43"/>
        <v>#N/A</v>
      </c>
      <c r="Q176" s="74" t="e">
        <f t="shared" si="44"/>
        <v>#N/A</v>
      </c>
      <c r="R176" s="74" t="e">
        <f>IF(ISNUMBER(Table13235425723[[#This Row],[Value]]),K176,NA())</f>
        <v>#N/A</v>
      </c>
      <c r="S176" s="69" t="str">
        <f t="shared" si="45"/>
        <v/>
      </c>
      <c r="T176" s="69" t="str">
        <f t="shared" si="46"/>
        <v/>
      </c>
      <c r="U176" s="69" t="str">
        <f t="shared" si="47"/>
        <v/>
      </c>
      <c r="V176" s="69" t="str">
        <f>IF(AND(ISNUMBER(O176),U176=1),Table13235425723[[#This Row],[Value]],"")</f>
        <v/>
      </c>
    </row>
    <row r="177" spans="1:22" ht="15.75" x14ac:dyDescent="0.25">
      <c r="A177" s="22"/>
      <c r="B177" s="23"/>
      <c r="C177" s="23"/>
      <c r="D177" s="80"/>
      <c r="E177" s="80"/>
      <c r="F177" s="70" t="str">
        <f t="shared" si="34"/>
        <v/>
      </c>
      <c r="G177" s="76" t="str">
        <f t="shared" si="35"/>
        <v/>
      </c>
      <c r="H177" s="26"/>
      <c r="I177" s="72" t="str">
        <f t="shared" si="36"/>
        <v/>
      </c>
      <c r="J177" s="69" t="str">
        <f t="shared" si="37"/>
        <v/>
      </c>
      <c r="K177" s="69" t="str">
        <f t="shared" si="38"/>
        <v/>
      </c>
      <c r="L177" s="69" t="str">
        <f t="shared" si="39"/>
        <v/>
      </c>
      <c r="M177" s="69" t="str">
        <f t="shared" si="40"/>
        <v/>
      </c>
      <c r="N177" s="69" t="str">
        <f t="shared" si="41"/>
        <v/>
      </c>
      <c r="O177" s="73" t="e">
        <f t="shared" si="48"/>
        <v>#N/A</v>
      </c>
      <c r="P177" s="74" t="e">
        <f t="shared" si="43"/>
        <v>#N/A</v>
      </c>
      <c r="Q177" s="74" t="e">
        <f t="shared" si="44"/>
        <v>#N/A</v>
      </c>
      <c r="R177" s="74" t="e">
        <f>IF(ISNUMBER(Table13235425723[[#This Row],[Value]]),K177,NA())</f>
        <v>#N/A</v>
      </c>
      <c r="S177" s="69" t="str">
        <f t="shared" si="45"/>
        <v/>
      </c>
      <c r="T177" s="69" t="str">
        <f t="shared" si="46"/>
        <v/>
      </c>
      <c r="U177" s="69" t="str">
        <f t="shared" si="47"/>
        <v/>
      </c>
      <c r="V177" s="69" t="str">
        <f>IF(AND(ISNUMBER(O177),U177=1),Table13235425723[[#This Row],[Value]],"")</f>
        <v/>
      </c>
    </row>
    <row r="178" spans="1:22" ht="15.75" x14ac:dyDescent="0.25">
      <c r="A178" s="22"/>
      <c r="B178" s="23"/>
      <c r="C178" s="23"/>
      <c r="D178" s="80"/>
      <c r="E178" s="80"/>
      <c r="F178" s="70" t="str">
        <f t="shared" si="34"/>
        <v/>
      </c>
      <c r="G178" s="76" t="str">
        <f t="shared" si="35"/>
        <v/>
      </c>
      <c r="H178" s="26"/>
      <c r="I178" s="72" t="str">
        <f t="shared" si="36"/>
        <v/>
      </c>
      <c r="J178" s="69" t="str">
        <f t="shared" si="37"/>
        <v/>
      </c>
      <c r="K178" s="69" t="str">
        <f t="shared" si="38"/>
        <v/>
      </c>
      <c r="L178" s="69" t="str">
        <f t="shared" si="39"/>
        <v/>
      </c>
      <c r="M178" s="69" t="str">
        <f t="shared" si="40"/>
        <v/>
      </c>
      <c r="N178" s="69" t="str">
        <f t="shared" si="41"/>
        <v/>
      </c>
      <c r="O178" s="73" t="e">
        <f t="shared" si="48"/>
        <v>#N/A</v>
      </c>
      <c r="P178" s="74" t="e">
        <f t="shared" si="43"/>
        <v>#N/A</v>
      </c>
      <c r="Q178" s="74" t="e">
        <f t="shared" si="44"/>
        <v>#N/A</v>
      </c>
      <c r="R178" s="74" t="e">
        <f>IF(ISNUMBER(Table13235425723[[#This Row],[Value]]),K178,NA())</f>
        <v>#N/A</v>
      </c>
      <c r="S178" s="69" t="str">
        <f t="shared" si="45"/>
        <v/>
      </c>
      <c r="T178" s="69" t="str">
        <f t="shared" si="46"/>
        <v/>
      </c>
      <c r="U178" s="69" t="str">
        <f t="shared" si="47"/>
        <v/>
      </c>
      <c r="V178" s="69" t="str">
        <f>IF(AND(ISNUMBER(O178),U178=1),Table13235425723[[#This Row],[Value]],"")</f>
        <v/>
      </c>
    </row>
    <row r="179" spans="1:22" ht="15.75" x14ac:dyDescent="0.25">
      <c r="A179" s="22"/>
      <c r="B179" s="23"/>
      <c r="C179" s="23"/>
      <c r="D179" s="79"/>
      <c r="E179" s="79"/>
      <c r="F179" s="70" t="str">
        <f t="shared" si="34"/>
        <v/>
      </c>
      <c r="G179" s="76" t="str">
        <f t="shared" si="35"/>
        <v/>
      </c>
      <c r="H179" s="26"/>
      <c r="I179" s="72" t="str">
        <f t="shared" si="36"/>
        <v/>
      </c>
      <c r="J179" s="69" t="str">
        <f t="shared" si="37"/>
        <v/>
      </c>
      <c r="K179" s="69" t="str">
        <f t="shared" si="38"/>
        <v/>
      </c>
      <c r="L179" s="69" t="str">
        <f t="shared" si="39"/>
        <v/>
      </c>
      <c r="M179" s="69" t="str">
        <f t="shared" si="40"/>
        <v/>
      </c>
      <c r="N179" s="69" t="str">
        <f t="shared" si="41"/>
        <v/>
      </c>
      <c r="O179" s="73" t="e">
        <f t="shared" si="48"/>
        <v>#N/A</v>
      </c>
      <c r="P179" s="74" t="e">
        <f t="shared" si="43"/>
        <v>#N/A</v>
      </c>
      <c r="Q179" s="74" t="e">
        <f t="shared" si="44"/>
        <v>#N/A</v>
      </c>
      <c r="R179" s="74" t="e">
        <f>IF(ISNUMBER(Table13235425723[[#This Row],[Value]]),K179,NA())</f>
        <v>#N/A</v>
      </c>
      <c r="S179" s="69" t="str">
        <f t="shared" si="45"/>
        <v/>
      </c>
      <c r="T179" s="69" t="str">
        <f t="shared" si="46"/>
        <v/>
      </c>
      <c r="U179" s="69" t="str">
        <f t="shared" si="47"/>
        <v/>
      </c>
      <c r="V179" s="69" t="str">
        <f>IF(AND(ISNUMBER(O179),U179=1),Table13235425723[[#This Row],[Value]],"")</f>
        <v/>
      </c>
    </row>
    <row r="180" spans="1:22" ht="15.75" x14ac:dyDescent="0.25">
      <c r="A180" s="22"/>
      <c r="B180" s="23"/>
      <c r="C180" s="23"/>
      <c r="D180" s="80"/>
      <c r="E180" s="80"/>
      <c r="F180" s="70" t="str">
        <f t="shared" si="34"/>
        <v/>
      </c>
      <c r="G180" s="76" t="str">
        <f t="shared" si="35"/>
        <v/>
      </c>
      <c r="H180" s="26"/>
      <c r="I180" s="72" t="str">
        <f t="shared" si="36"/>
        <v/>
      </c>
      <c r="J180" s="69" t="str">
        <f t="shared" si="37"/>
        <v/>
      </c>
      <c r="K180" s="69" t="str">
        <f t="shared" si="38"/>
        <v/>
      </c>
      <c r="L180" s="69" t="str">
        <f t="shared" si="39"/>
        <v/>
      </c>
      <c r="M180" s="69" t="str">
        <f t="shared" si="40"/>
        <v/>
      </c>
      <c r="N180" s="69" t="str">
        <f t="shared" si="41"/>
        <v/>
      </c>
      <c r="O180" s="73" t="e">
        <f t="shared" si="48"/>
        <v>#N/A</v>
      </c>
      <c r="P180" s="74" t="e">
        <f t="shared" si="43"/>
        <v>#N/A</v>
      </c>
      <c r="Q180" s="74" t="e">
        <f t="shared" si="44"/>
        <v>#N/A</v>
      </c>
      <c r="R180" s="74" t="e">
        <f>IF(ISNUMBER(Table13235425723[[#This Row],[Value]]),K180,NA())</f>
        <v>#N/A</v>
      </c>
      <c r="S180" s="69" t="str">
        <f t="shared" si="45"/>
        <v/>
      </c>
      <c r="T180" s="69" t="str">
        <f t="shared" si="46"/>
        <v/>
      </c>
      <c r="U180" s="69" t="str">
        <f t="shared" si="47"/>
        <v/>
      </c>
      <c r="V180" s="69" t="str">
        <f>IF(AND(ISNUMBER(O180),U180=1),Table13235425723[[#This Row],[Value]],"")</f>
        <v/>
      </c>
    </row>
    <row r="181" spans="1:22" ht="15.75" x14ac:dyDescent="0.25">
      <c r="A181" s="22"/>
      <c r="B181" s="23"/>
      <c r="C181" s="23"/>
      <c r="D181" s="80"/>
      <c r="E181" s="80"/>
      <c r="F181" s="70" t="str">
        <f t="shared" si="34"/>
        <v/>
      </c>
      <c r="G181" s="76" t="str">
        <f t="shared" si="35"/>
        <v/>
      </c>
      <c r="H181" s="26"/>
      <c r="I181" s="72" t="str">
        <f t="shared" si="36"/>
        <v/>
      </c>
      <c r="J181" s="69" t="str">
        <f t="shared" si="37"/>
        <v/>
      </c>
      <c r="K181" s="69" t="str">
        <f t="shared" si="38"/>
        <v/>
      </c>
      <c r="L181" s="69" t="str">
        <f t="shared" si="39"/>
        <v/>
      </c>
      <c r="M181" s="69" t="str">
        <f t="shared" si="40"/>
        <v/>
      </c>
      <c r="N181" s="69" t="str">
        <f t="shared" si="41"/>
        <v/>
      </c>
      <c r="O181" s="73" t="e">
        <f t="shared" si="48"/>
        <v>#N/A</v>
      </c>
      <c r="P181" s="74" t="e">
        <f t="shared" si="43"/>
        <v>#N/A</v>
      </c>
      <c r="Q181" s="74" t="e">
        <f t="shared" si="44"/>
        <v>#N/A</v>
      </c>
      <c r="R181" s="74" t="e">
        <f>IF(ISNUMBER(Table13235425723[[#This Row],[Value]]),K181,NA())</f>
        <v>#N/A</v>
      </c>
      <c r="S181" s="69" t="str">
        <f t="shared" si="45"/>
        <v/>
      </c>
      <c r="T181" s="69" t="str">
        <f t="shared" si="46"/>
        <v/>
      </c>
      <c r="U181" s="69" t="str">
        <f t="shared" si="47"/>
        <v/>
      </c>
      <c r="V181" s="69" t="str">
        <f>IF(AND(ISNUMBER(O181),U181=1),Table13235425723[[#This Row],[Value]],"")</f>
        <v/>
      </c>
    </row>
    <row r="182" spans="1:22" ht="15.75" x14ac:dyDescent="0.25">
      <c r="A182" s="22"/>
      <c r="B182" s="23"/>
      <c r="C182" s="23"/>
      <c r="D182" s="80"/>
      <c r="E182" s="80"/>
      <c r="F182" s="70" t="str">
        <f t="shared" si="34"/>
        <v/>
      </c>
      <c r="G182" s="76" t="str">
        <f t="shared" si="35"/>
        <v/>
      </c>
      <c r="H182" s="26"/>
      <c r="I182" s="72" t="str">
        <f t="shared" si="36"/>
        <v/>
      </c>
      <c r="J182" s="69" t="str">
        <f t="shared" si="37"/>
        <v/>
      </c>
      <c r="K182" s="69" t="str">
        <f t="shared" si="38"/>
        <v/>
      </c>
      <c r="L182" s="69" t="str">
        <f t="shared" si="39"/>
        <v/>
      </c>
      <c r="M182" s="69" t="str">
        <f t="shared" si="40"/>
        <v/>
      </c>
      <c r="N182" s="69" t="str">
        <f t="shared" si="41"/>
        <v/>
      </c>
      <c r="O182" s="73" t="e">
        <f t="shared" si="48"/>
        <v>#N/A</v>
      </c>
      <c r="P182" s="74" t="e">
        <f t="shared" si="43"/>
        <v>#N/A</v>
      </c>
      <c r="Q182" s="74" t="e">
        <f t="shared" si="44"/>
        <v>#N/A</v>
      </c>
      <c r="R182" s="74" t="e">
        <f>IF(ISNUMBER(Table13235425723[[#This Row],[Value]]),K182,NA())</f>
        <v>#N/A</v>
      </c>
      <c r="S182" s="69" t="str">
        <f t="shared" si="45"/>
        <v/>
      </c>
      <c r="T182" s="69" t="str">
        <f t="shared" si="46"/>
        <v/>
      </c>
      <c r="U182" s="69" t="str">
        <f t="shared" si="47"/>
        <v/>
      </c>
      <c r="V182" s="69" t="str">
        <f>IF(AND(ISNUMBER(O182),U182=1),Table13235425723[[#This Row],[Value]],"")</f>
        <v/>
      </c>
    </row>
    <row r="183" spans="1:22" ht="15.75" x14ac:dyDescent="0.25">
      <c r="A183" s="22"/>
      <c r="B183" s="23"/>
      <c r="C183" s="23"/>
      <c r="D183" s="80"/>
      <c r="E183" s="80"/>
      <c r="F183" s="70" t="str">
        <f t="shared" si="34"/>
        <v/>
      </c>
      <c r="G183" s="76" t="str">
        <f t="shared" si="35"/>
        <v/>
      </c>
      <c r="H183" s="26"/>
      <c r="I183" s="72" t="str">
        <f t="shared" si="36"/>
        <v/>
      </c>
      <c r="J183" s="69" t="str">
        <f t="shared" si="37"/>
        <v/>
      </c>
      <c r="K183" s="69" t="str">
        <f t="shared" si="38"/>
        <v/>
      </c>
      <c r="L183" s="69" t="str">
        <f t="shared" si="39"/>
        <v/>
      </c>
      <c r="M183" s="69" t="str">
        <f t="shared" si="40"/>
        <v/>
      </c>
      <c r="N183" s="69" t="str">
        <f t="shared" si="41"/>
        <v/>
      </c>
      <c r="O183" s="73" t="e">
        <f t="shared" si="48"/>
        <v>#N/A</v>
      </c>
      <c r="P183" s="74" t="e">
        <f t="shared" si="43"/>
        <v>#N/A</v>
      </c>
      <c r="Q183" s="74" t="e">
        <f t="shared" si="44"/>
        <v>#N/A</v>
      </c>
      <c r="R183" s="74" t="e">
        <f>IF(ISNUMBER(Table13235425723[[#This Row],[Value]]),K183,NA())</f>
        <v>#N/A</v>
      </c>
      <c r="S183" s="69" t="str">
        <f t="shared" si="45"/>
        <v/>
      </c>
      <c r="T183" s="69" t="str">
        <f t="shared" si="46"/>
        <v/>
      </c>
      <c r="U183" s="69" t="str">
        <f t="shared" si="47"/>
        <v/>
      </c>
      <c r="V183" s="69" t="str">
        <f>IF(AND(ISNUMBER(O183),U183=1),Table13235425723[[#This Row],[Value]],"")</f>
        <v/>
      </c>
    </row>
    <row r="184" spans="1:22" ht="15.75" x14ac:dyDescent="0.25">
      <c r="A184" s="22"/>
      <c r="B184" s="23"/>
      <c r="C184" s="23"/>
      <c r="D184" s="79"/>
      <c r="E184" s="79"/>
      <c r="F184" s="70" t="str">
        <f t="shared" si="34"/>
        <v/>
      </c>
      <c r="G184" s="76" t="str">
        <f t="shared" si="35"/>
        <v/>
      </c>
      <c r="H184" s="26"/>
      <c r="I184" s="72" t="str">
        <f t="shared" si="36"/>
        <v/>
      </c>
      <c r="J184" s="69" t="str">
        <f t="shared" si="37"/>
        <v/>
      </c>
      <c r="K184" s="69" t="str">
        <f t="shared" si="38"/>
        <v/>
      </c>
      <c r="L184" s="69" t="str">
        <f t="shared" si="39"/>
        <v/>
      </c>
      <c r="M184" s="69" t="str">
        <f t="shared" si="40"/>
        <v/>
      </c>
      <c r="N184" s="69" t="str">
        <f t="shared" si="41"/>
        <v/>
      </c>
      <c r="O184" s="73" t="e">
        <f t="shared" si="48"/>
        <v>#N/A</v>
      </c>
      <c r="P184" s="74" t="e">
        <f t="shared" si="43"/>
        <v>#N/A</v>
      </c>
      <c r="Q184" s="74" t="e">
        <f t="shared" si="44"/>
        <v>#N/A</v>
      </c>
      <c r="R184" s="74" t="e">
        <f>IF(ISNUMBER(Table13235425723[[#This Row],[Value]]),K184,NA())</f>
        <v>#N/A</v>
      </c>
      <c r="S184" s="69" t="str">
        <f t="shared" si="45"/>
        <v/>
      </c>
      <c r="T184" s="69" t="str">
        <f t="shared" si="46"/>
        <v/>
      </c>
      <c r="U184" s="69" t="str">
        <f t="shared" si="47"/>
        <v/>
      </c>
      <c r="V184" s="69" t="str">
        <f>IF(AND(ISNUMBER(O184),U184=1),Table13235425723[[#This Row],[Value]],"")</f>
        <v/>
      </c>
    </row>
    <row r="185" spans="1:22" ht="15.75" x14ac:dyDescent="0.25">
      <c r="A185" s="22"/>
      <c r="B185" s="23"/>
      <c r="C185" s="23"/>
      <c r="D185" s="80"/>
      <c r="E185" s="80"/>
      <c r="F185" s="70" t="str">
        <f t="shared" si="34"/>
        <v/>
      </c>
      <c r="G185" s="76" t="str">
        <f t="shared" si="35"/>
        <v/>
      </c>
      <c r="H185" s="26"/>
      <c r="I185" s="72" t="str">
        <f t="shared" si="36"/>
        <v/>
      </c>
      <c r="J185" s="69" t="str">
        <f t="shared" si="37"/>
        <v/>
      </c>
      <c r="K185" s="69" t="str">
        <f t="shared" si="38"/>
        <v/>
      </c>
      <c r="L185" s="69" t="str">
        <f t="shared" si="39"/>
        <v/>
      </c>
      <c r="M185" s="69" t="str">
        <f t="shared" si="40"/>
        <v/>
      </c>
      <c r="N185" s="69" t="str">
        <f t="shared" si="41"/>
        <v/>
      </c>
      <c r="O185" s="73" t="e">
        <f t="shared" si="48"/>
        <v>#N/A</v>
      </c>
      <c r="P185" s="74" t="e">
        <f t="shared" si="43"/>
        <v>#N/A</v>
      </c>
      <c r="Q185" s="74" t="e">
        <f t="shared" si="44"/>
        <v>#N/A</v>
      </c>
      <c r="R185" s="74" t="e">
        <f>IF(ISNUMBER(Table13235425723[[#This Row],[Value]]),K185,NA())</f>
        <v>#N/A</v>
      </c>
      <c r="S185" s="69" t="str">
        <f t="shared" si="45"/>
        <v/>
      </c>
      <c r="T185" s="69" t="str">
        <f t="shared" si="46"/>
        <v/>
      </c>
      <c r="U185" s="69" t="str">
        <f t="shared" si="47"/>
        <v/>
      </c>
      <c r="V185" s="69" t="str">
        <f>IF(AND(ISNUMBER(O185),U185=1),Table13235425723[[#This Row],[Value]],"")</f>
        <v/>
      </c>
    </row>
    <row r="186" spans="1:22" ht="15.75" x14ac:dyDescent="0.25">
      <c r="A186" s="22"/>
      <c r="B186" s="23"/>
      <c r="C186" s="23"/>
      <c r="D186" s="80"/>
      <c r="E186" s="80"/>
      <c r="F186" s="70" t="str">
        <f t="shared" si="34"/>
        <v/>
      </c>
      <c r="G186" s="76" t="str">
        <f t="shared" si="35"/>
        <v/>
      </c>
      <c r="H186" s="26"/>
      <c r="I186" s="72" t="str">
        <f t="shared" si="36"/>
        <v/>
      </c>
      <c r="J186" s="69" t="str">
        <f t="shared" si="37"/>
        <v/>
      </c>
      <c r="K186" s="69" t="str">
        <f t="shared" si="38"/>
        <v/>
      </c>
      <c r="L186" s="69" t="str">
        <f t="shared" si="39"/>
        <v/>
      </c>
      <c r="M186" s="69" t="str">
        <f t="shared" si="40"/>
        <v/>
      </c>
      <c r="N186" s="69" t="str">
        <f t="shared" si="41"/>
        <v/>
      </c>
      <c r="O186" s="73" t="e">
        <f t="shared" si="48"/>
        <v>#N/A</v>
      </c>
      <c r="P186" s="74" t="e">
        <f t="shared" si="43"/>
        <v>#N/A</v>
      </c>
      <c r="Q186" s="74" t="e">
        <f t="shared" si="44"/>
        <v>#N/A</v>
      </c>
      <c r="R186" s="74" t="e">
        <f>IF(ISNUMBER(Table13235425723[[#This Row],[Value]]),K186,NA())</f>
        <v>#N/A</v>
      </c>
      <c r="S186" s="69" t="str">
        <f t="shared" si="45"/>
        <v/>
      </c>
      <c r="T186" s="69" t="str">
        <f t="shared" si="46"/>
        <v/>
      </c>
      <c r="U186" s="69" t="str">
        <f t="shared" si="47"/>
        <v/>
      </c>
      <c r="V186" s="69" t="str">
        <f>IF(AND(ISNUMBER(O186),U186=1),Table13235425723[[#This Row],[Value]],"")</f>
        <v/>
      </c>
    </row>
    <row r="187" spans="1:22" ht="15.75" x14ac:dyDescent="0.25">
      <c r="A187" s="22"/>
      <c r="B187" s="23"/>
      <c r="C187" s="23"/>
      <c r="D187" s="80"/>
      <c r="E187" s="80"/>
      <c r="F187" s="70" t="str">
        <f t="shared" si="34"/>
        <v/>
      </c>
      <c r="G187" s="76" t="str">
        <f t="shared" si="35"/>
        <v/>
      </c>
      <c r="H187" s="26"/>
      <c r="I187" s="72" t="str">
        <f t="shared" si="36"/>
        <v/>
      </c>
      <c r="J187" s="69" t="str">
        <f t="shared" si="37"/>
        <v/>
      </c>
      <c r="K187" s="69" t="str">
        <f t="shared" si="38"/>
        <v/>
      </c>
      <c r="L187" s="69" t="str">
        <f t="shared" si="39"/>
        <v/>
      </c>
      <c r="M187" s="69" t="str">
        <f t="shared" si="40"/>
        <v/>
      </c>
      <c r="N187" s="69" t="str">
        <f t="shared" si="41"/>
        <v/>
      </c>
      <c r="O187" s="73" t="e">
        <f t="shared" si="48"/>
        <v>#N/A</v>
      </c>
      <c r="P187" s="74" t="e">
        <f t="shared" si="43"/>
        <v>#N/A</v>
      </c>
      <c r="Q187" s="74" t="e">
        <f t="shared" si="44"/>
        <v>#N/A</v>
      </c>
      <c r="R187" s="74" t="e">
        <f>IF(ISNUMBER(Table13235425723[[#This Row],[Value]]),K187,NA())</f>
        <v>#N/A</v>
      </c>
      <c r="S187" s="69" t="str">
        <f t="shared" si="45"/>
        <v/>
      </c>
      <c r="T187" s="69" t="str">
        <f t="shared" si="46"/>
        <v/>
      </c>
      <c r="U187" s="69" t="str">
        <f t="shared" si="47"/>
        <v/>
      </c>
      <c r="V187" s="69" t="str">
        <f>IF(AND(ISNUMBER(O187),U187=1),Table13235425723[[#This Row],[Value]],"")</f>
        <v/>
      </c>
    </row>
    <row r="188" spans="1:22" ht="15.75" x14ac:dyDescent="0.25">
      <c r="A188" s="22"/>
      <c r="B188" s="23"/>
      <c r="C188" s="23"/>
      <c r="D188" s="80"/>
      <c r="E188" s="80"/>
      <c r="F188" s="70" t="str">
        <f t="shared" si="34"/>
        <v/>
      </c>
      <c r="G188" s="76" t="str">
        <f t="shared" si="35"/>
        <v/>
      </c>
      <c r="H188" s="26"/>
      <c r="I188" s="72" t="str">
        <f t="shared" si="36"/>
        <v/>
      </c>
      <c r="J188" s="69" t="str">
        <f t="shared" si="37"/>
        <v/>
      </c>
      <c r="K188" s="69" t="str">
        <f t="shared" si="38"/>
        <v/>
      </c>
      <c r="L188" s="69" t="str">
        <f t="shared" si="39"/>
        <v/>
      </c>
      <c r="M188" s="69" t="str">
        <f t="shared" si="40"/>
        <v/>
      </c>
      <c r="N188" s="69" t="str">
        <f t="shared" si="41"/>
        <v/>
      </c>
      <c r="O188" s="73" t="e">
        <f t="shared" si="48"/>
        <v>#N/A</v>
      </c>
      <c r="P188" s="74" t="e">
        <f t="shared" si="43"/>
        <v>#N/A</v>
      </c>
      <c r="Q188" s="74" t="e">
        <f t="shared" si="44"/>
        <v>#N/A</v>
      </c>
      <c r="R188" s="74" t="e">
        <f>IF(ISNUMBER(Table13235425723[[#This Row],[Value]]),K188,NA())</f>
        <v>#N/A</v>
      </c>
      <c r="S188" s="69" t="str">
        <f t="shared" si="45"/>
        <v/>
      </c>
      <c r="T188" s="69" t="str">
        <f t="shared" si="46"/>
        <v/>
      </c>
      <c r="U188" s="69" t="str">
        <f t="shared" si="47"/>
        <v/>
      </c>
      <c r="V188" s="69" t="str">
        <f>IF(AND(ISNUMBER(O188),U188=1),Table13235425723[[#This Row],[Value]],"")</f>
        <v/>
      </c>
    </row>
    <row r="189" spans="1:22" ht="15.75" x14ac:dyDescent="0.25">
      <c r="A189" s="22"/>
      <c r="B189" s="23"/>
      <c r="C189" s="23"/>
      <c r="D189" s="16"/>
      <c r="E189" s="16"/>
      <c r="F189" s="70" t="str">
        <f t="shared" si="34"/>
        <v/>
      </c>
      <c r="G189" s="76" t="str">
        <f t="shared" si="35"/>
        <v/>
      </c>
      <c r="H189" s="26"/>
      <c r="I189" s="72" t="str">
        <f t="shared" si="36"/>
        <v/>
      </c>
      <c r="J189" s="69" t="str">
        <f t="shared" si="37"/>
        <v/>
      </c>
      <c r="K189" s="69" t="str">
        <f t="shared" si="38"/>
        <v/>
      </c>
      <c r="L189" s="69" t="str">
        <f t="shared" si="39"/>
        <v/>
      </c>
      <c r="M189" s="69" t="str">
        <f t="shared" si="40"/>
        <v/>
      </c>
      <c r="N189" s="69" t="str">
        <f t="shared" si="41"/>
        <v/>
      </c>
      <c r="O189" s="73" t="e">
        <f t="shared" si="48"/>
        <v>#N/A</v>
      </c>
      <c r="P189" s="74" t="e">
        <f t="shared" si="43"/>
        <v>#N/A</v>
      </c>
      <c r="Q189" s="74" t="e">
        <f t="shared" si="44"/>
        <v>#N/A</v>
      </c>
      <c r="R189" s="74" t="e">
        <f>IF(ISNUMBER(Table13235425723[[#This Row],[Value]]),K189,NA())</f>
        <v>#N/A</v>
      </c>
      <c r="S189" s="69" t="str">
        <f t="shared" si="45"/>
        <v/>
      </c>
      <c r="T189" s="69" t="str">
        <f t="shared" si="46"/>
        <v/>
      </c>
      <c r="U189" s="69" t="str">
        <f t="shared" si="47"/>
        <v/>
      </c>
      <c r="V189" s="69" t="str">
        <f>IF(AND(ISNUMBER(O189),U189=1),Table13235425723[[#This Row],[Value]],"")</f>
        <v/>
      </c>
    </row>
    <row r="190" spans="1:22" ht="15.75" x14ac:dyDescent="0.25">
      <c r="A190" s="22"/>
      <c r="B190" s="23"/>
      <c r="C190" s="23"/>
      <c r="D190" s="17"/>
      <c r="E190" s="17"/>
      <c r="F190" s="70" t="str">
        <f t="shared" si="34"/>
        <v/>
      </c>
      <c r="G190" s="76" t="str">
        <f t="shared" si="35"/>
        <v/>
      </c>
      <c r="H190" s="26"/>
      <c r="I190" s="72" t="str">
        <f t="shared" si="36"/>
        <v/>
      </c>
      <c r="J190" s="69" t="str">
        <f t="shared" si="37"/>
        <v/>
      </c>
      <c r="K190" s="69" t="str">
        <f t="shared" si="38"/>
        <v/>
      </c>
      <c r="L190" s="69" t="str">
        <f t="shared" si="39"/>
        <v/>
      </c>
      <c r="M190" s="69" t="str">
        <f t="shared" si="40"/>
        <v/>
      </c>
      <c r="N190" s="69" t="str">
        <f t="shared" si="41"/>
        <v/>
      </c>
      <c r="O190" s="73" t="e">
        <f t="shared" si="48"/>
        <v>#N/A</v>
      </c>
      <c r="P190" s="74" t="e">
        <f t="shared" si="43"/>
        <v>#N/A</v>
      </c>
      <c r="Q190" s="74" t="e">
        <f t="shared" si="44"/>
        <v>#N/A</v>
      </c>
      <c r="R190" s="74" t="e">
        <f>IF(ISNUMBER(Table13235425723[[#This Row],[Value]]),K190,NA())</f>
        <v>#N/A</v>
      </c>
      <c r="S190" s="69" t="str">
        <f t="shared" si="45"/>
        <v/>
      </c>
      <c r="T190" s="69" t="str">
        <f t="shared" si="46"/>
        <v/>
      </c>
      <c r="U190" s="69" t="str">
        <f t="shared" si="47"/>
        <v/>
      </c>
      <c r="V190" s="69" t="str">
        <f>IF(AND(ISNUMBER(O190),U190=1),Table13235425723[[#This Row],[Value]],"")</f>
        <v/>
      </c>
    </row>
    <row r="191" spans="1:22" ht="15.75" x14ac:dyDescent="0.25">
      <c r="A191" s="22"/>
      <c r="B191" s="23"/>
      <c r="C191" s="23"/>
      <c r="D191" s="17"/>
      <c r="E191" s="17"/>
      <c r="F191" s="70" t="str">
        <f t="shared" si="34"/>
        <v/>
      </c>
      <c r="G191" s="76" t="str">
        <f t="shared" si="35"/>
        <v/>
      </c>
      <c r="H191" s="26"/>
      <c r="I191" s="72" t="str">
        <f t="shared" si="36"/>
        <v/>
      </c>
      <c r="J191" s="69" t="str">
        <f t="shared" si="37"/>
        <v/>
      </c>
      <c r="K191" s="69" t="str">
        <f t="shared" si="38"/>
        <v/>
      </c>
      <c r="L191" s="69" t="str">
        <f t="shared" si="39"/>
        <v/>
      </c>
      <c r="M191" s="69" t="str">
        <f t="shared" si="40"/>
        <v/>
      </c>
      <c r="N191" s="69" t="str">
        <f t="shared" si="41"/>
        <v/>
      </c>
      <c r="O191" s="73" t="e">
        <f t="shared" si="48"/>
        <v>#N/A</v>
      </c>
      <c r="P191" s="74" t="e">
        <f t="shared" si="43"/>
        <v>#N/A</v>
      </c>
      <c r="Q191" s="74" t="e">
        <f t="shared" si="44"/>
        <v>#N/A</v>
      </c>
      <c r="R191" s="74" t="e">
        <f>IF(ISNUMBER(Table13235425723[[#This Row],[Value]]),K191,NA())</f>
        <v>#N/A</v>
      </c>
      <c r="S191" s="69" t="str">
        <f t="shared" si="45"/>
        <v/>
      </c>
      <c r="T191" s="69" t="str">
        <f t="shared" si="46"/>
        <v/>
      </c>
      <c r="U191" s="69" t="str">
        <f t="shared" si="47"/>
        <v/>
      </c>
      <c r="V191" s="69" t="str">
        <f>IF(AND(ISNUMBER(O191),U191=1),Table13235425723[[#This Row],[Value]],"")</f>
        <v/>
      </c>
    </row>
    <row r="192" spans="1:22" ht="15.75" x14ac:dyDescent="0.25">
      <c r="A192" s="22"/>
      <c r="B192" s="23"/>
      <c r="C192" s="23"/>
      <c r="D192" s="17"/>
      <c r="E192" s="17"/>
      <c r="F192" s="70" t="str">
        <f t="shared" si="34"/>
        <v/>
      </c>
      <c r="G192" s="76" t="str">
        <f t="shared" si="35"/>
        <v/>
      </c>
      <c r="H192" s="26"/>
      <c r="I192" s="72" t="str">
        <f t="shared" si="36"/>
        <v/>
      </c>
      <c r="J192" s="69" t="str">
        <f t="shared" si="37"/>
        <v/>
      </c>
      <c r="K192" s="69" t="str">
        <f t="shared" si="38"/>
        <v/>
      </c>
      <c r="L192" s="69" t="str">
        <f t="shared" si="39"/>
        <v/>
      </c>
      <c r="M192" s="69" t="str">
        <f t="shared" si="40"/>
        <v/>
      </c>
      <c r="N192" s="69" t="str">
        <f t="shared" si="41"/>
        <v/>
      </c>
      <c r="O192" s="73" t="e">
        <f t="shared" si="48"/>
        <v>#N/A</v>
      </c>
      <c r="P192" s="74" t="e">
        <f t="shared" si="43"/>
        <v>#N/A</v>
      </c>
      <c r="Q192" s="74" t="e">
        <f t="shared" si="44"/>
        <v>#N/A</v>
      </c>
      <c r="R192" s="74" t="e">
        <f>IF(ISNUMBER(Table13235425723[[#This Row],[Value]]),K192,NA())</f>
        <v>#N/A</v>
      </c>
      <c r="S192" s="69" t="str">
        <f t="shared" si="45"/>
        <v/>
      </c>
      <c r="T192" s="69" t="str">
        <f t="shared" si="46"/>
        <v/>
      </c>
      <c r="U192" s="69" t="str">
        <f t="shared" si="47"/>
        <v/>
      </c>
      <c r="V192" s="69" t="str">
        <f>IF(AND(ISNUMBER(O192),U192=1),Table13235425723[[#This Row],[Value]],"")</f>
        <v/>
      </c>
    </row>
    <row r="193" spans="1:22" ht="15.75" x14ac:dyDescent="0.25">
      <c r="A193" s="22"/>
      <c r="B193" s="23"/>
      <c r="C193" s="23"/>
      <c r="D193" s="80"/>
      <c r="E193" s="80"/>
      <c r="F193" s="70" t="str">
        <f t="shared" si="34"/>
        <v/>
      </c>
      <c r="G193" s="76" t="str">
        <f t="shared" si="35"/>
        <v/>
      </c>
      <c r="H193" s="26"/>
      <c r="I193" s="72" t="str">
        <f t="shared" si="36"/>
        <v/>
      </c>
      <c r="J193" s="69" t="str">
        <f t="shared" si="37"/>
        <v/>
      </c>
      <c r="K193" s="69" t="str">
        <f t="shared" si="38"/>
        <v/>
      </c>
      <c r="L193" s="69" t="str">
        <f t="shared" si="39"/>
        <v/>
      </c>
      <c r="M193" s="69" t="str">
        <f t="shared" si="40"/>
        <v/>
      </c>
      <c r="N193" s="69" t="str">
        <f t="shared" si="41"/>
        <v/>
      </c>
      <c r="O193" s="73" t="e">
        <f t="shared" si="48"/>
        <v>#N/A</v>
      </c>
      <c r="P193" s="74" t="e">
        <f t="shared" si="43"/>
        <v>#N/A</v>
      </c>
      <c r="Q193" s="74" t="e">
        <f t="shared" si="44"/>
        <v>#N/A</v>
      </c>
      <c r="R193" s="74" t="e">
        <f>IF(ISNUMBER(Table13235425723[[#This Row],[Value]]),K193,NA())</f>
        <v>#N/A</v>
      </c>
      <c r="S193" s="69" t="str">
        <f t="shared" si="45"/>
        <v/>
      </c>
      <c r="T193" s="69" t="str">
        <f t="shared" si="46"/>
        <v/>
      </c>
      <c r="U193" s="69" t="str">
        <f t="shared" si="47"/>
        <v/>
      </c>
      <c r="V193" s="69" t="str">
        <f>IF(AND(ISNUMBER(O193),U193=1),Table13235425723[[#This Row],[Value]],"")</f>
        <v/>
      </c>
    </row>
    <row r="194" spans="1:22" ht="15.75" x14ac:dyDescent="0.25">
      <c r="A194" s="22"/>
      <c r="B194" s="23"/>
      <c r="C194" s="23"/>
      <c r="D194" s="79"/>
      <c r="E194" s="79"/>
      <c r="F194" s="70" t="str">
        <f t="shared" si="34"/>
        <v/>
      </c>
      <c r="G194" s="76" t="str">
        <f t="shared" si="35"/>
        <v/>
      </c>
      <c r="H194" s="26"/>
      <c r="I194" s="72" t="str">
        <f t="shared" si="36"/>
        <v/>
      </c>
      <c r="J194" s="69" t="str">
        <f t="shared" si="37"/>
        <v/>
      </c>
      <c r="K194" s="69" t="str">
        <f t="shared" si="38"/>
        <v/>
      </c>
      <c r="L194" s="69" t="str">
        <f t="shared" si="39"/>
        <v/>
      </c>
      <c r="M194" s="69" t="str">
        <f t="shared" si="40"/>
        <v/>
      </c>
      <c r="N194" s="69" t="str">
        <f t="shared" si="41"/>
        <v/>
      </c>
      <c r="O194" s="73" t="e">
        <f t="shared" si="48"/>
        <v>#N/A</v>
      </c>
      <c r="P194" s="74" t="e">
        <f t="shared" si="43"/>
        <v>#N/A</v>
      </c>
      <c r="Q194" s="74" t="e">
        <f t="shared" si="44"/>
        <v>#N/A</v>
      </c>
      <c r="R194" s="74" t="e">
        <f>IF(ISNUMBER(Table13235425723[[#This Row],[Value]]),K194,NA())</f>
        <v>#N/A</v>
      </c>
      <c r="S194" s="69" t="str">
        <f t="shared" si="45"/>
        <v/>
      </c>
      <c r="T194" s="69" t="str">
        <f t="shared" si="46"/>
        <v/>
      </c>
      <c r="U194" s="69" t="str">
        <f t="shared" si="47"/>
        <v/>
      </c>
      <c r="V194" s="69" t="str">
        <f>IF(AND(ISNUMBER(O194),U194=1),Table13235425723[[#This Row],[Value]],"")</f>
        <v/>
      </c>
    </row>
    <row r="195" spans="1:22" ht="15.75" x14ac:dyDescent="0.25">
      <c r="A195" s="22"/>
      <c r="B195" s="23"/>
      <c r="C195" s="23"/>
      <c r="D195" s="80"/>
      <c r="E195" s="80"/>
      <c r="F195" s="70" t="str">
        <f t="shared" si="34"/>
        <v/>
      </c>
      <c r="G195" s="76" t="str">
        <f t="shared" si="35"/>
        <v/>
      </c>
      <c r="H195" s="26"/>
      <c r="I195" s="72" t="str">
        <f t="shared" si="36"/>
        <v/>
      </c>
      <c r="J195" s="69" t="str">
        <f t="shared" si="37"/>
        <v/>
      </c>
      <c r="K195" s="69" t="str">
        <f t="shared" si="38"/>
        <v/>
      </c>
      <c r="L195" s="69" t="str">
        <f t="shared" si="39"/>
        <v/>
      </c>
      <c r="M195" s="69" t="str">
        <f t="shared" si="40"/>
        <v/>
      </c>
      <c r="N195" s="69" t="str">
        <f t="shared" si="41"/>
        <v/>
      </c>
      <c r="O195" s="73" t="e">
        <f t="shared" si="48"/>
        <v>#N/A</v>
      </c>
      <c r="P195" s="74" t="e">
        <f t="shared" si="43"/>
        <v>#N/A</v>
      </c>
      <c r="Q195" s="74" t="e">
        <f t="shared" si="44"/>
        <v>#N/A</v>
      </c>
      <c r="R195" s="74" t="e">
        <f>IF(ISNUMBER(Table13235425723[[#This Row],[Value]]),K195,NA())</f>
        <v>#N/A</v>
      </c>
      <c r="S195" s="69" t="str">
        <f t="shared" si="45"/>
        <v/>
      </c>
      <c r="T195" s="69" t="str">
        <f t="shared" si="46"/>
        <v/>
      </c>
      <c r="U195" s="69" t="str">
        <f t="shared" si="47"/>
        <v/>
      </c>
      <c r="V195" s="69" t="str">
        <f>IF(AND(ISNUMBER(O195),U195=1),Table13235425723[[#This Row],[Value]],"")</f>
        <v/>
      </c>
    </row>
    <row r="196" spans="1:22" ht="15.75" x14ac:dyDescent="0.25">
      <c r="A196" s="22"/>
      <c r="B196" s="23"/>
      <c r="C196" s="23"/>
      <c r="D196" s="80"/>
      <c r="E196" s="80"/>
      <c r="F196" s="70" t="str">
        <f t="shared" si="34"/>
        <v/>
      </c>
      <c r="G196" s="76" t="str">
        <f t="shared" si="35"/>
        <v/>
      </c>
      <c r="H196" s="26"/>
      <c r="I196" s="72" t="str">
        <f t="shared" si="36"/>
        <v/>
      </c>
      <c r="J196" s="69" t="str">
        <f t="shared" si="37"/>
        <v/>
      </c>
      <c r="K196" s="69" t="str">
        <f t="shared" si="38"/>
        <v/>
      </c>
      <c r="L196" s="69" t="str">
        <f t="shared" si="39"/>
        <v/>
      </c>
      <c r="M196" s="69" t="str">
        <f t="shared" si="40"/>
        <v/>
      </c>
      <c r="N196" s="69" t="str">
        <f t="shared" si="41"/>
        <v/>
      </c>
      <c r="O196" s="73" t="e">
        <f t="shared" si="48"/>
        <v>#N/A</v>
      </c>
      <c r="P196" s="74" t="e">
        <f t="shared" si="43"/>
        <v>#N/A</v>
      </c>
      <c r="Q196" s="74" t="e">
        <f t="shared" si="44"/>
        <v>#N/A</v>
      </c>
      <c r="R196" s="74" t="e">
        <f>IF(ISNUMBER(Table13235425723[[#This Row],[Value]]),K196,NA())</f>
        <v>#N/A</v>
      </c>
      <c r="S196" s="69" t="str">
        <f t="shared" si="45"/>
        <v/>
      </c>
      <c r="T196" s="69" t="str">
        <f t="shared" si="46"/>
        <v/>
      </c>
      <c r="U196" s="69" t="str">
        <f t="shared" si="47"/>
        <v/>
      </c>
      <c r="V196" s="69" t="str">
        <f>IF(AND(ISNUMBER(O196),U196=1),Table13235425723[[#This Row],[Value]],"")</f>
        <v/>
      </c>
    </row>
    <row r="197" spans="1:22" ht="15.75" x14ac:dyDescent="0.25">
      <c r="A197" s="22"/>
      <c r="B197" s="23"/>
      <c r="C197" s="23"/>
      <c r="D197" s="80"/>
      <c r="E197" s="80"/>
      <c r="F197" s="70" t="str">
        <f t="shared" ref="F197:F218" si="49">IF(AND(D197="",E197=""),"",IF(OR(AND(D197&lt;&gt;"",E197=""),AND(D197="",E197&lt;&gt;"")),"Fill the number twice",IF(AND(D197&lt;&gt;"",E197&lt;&gt;"",D197=E197),E197,"Error in entry")))</f>
        <v/>
      </c>
      <c r="G197" s="76" t="str">
        <f t="shared" ref="G197:G218" si="50">IF(OR(S197="",T197=""),"",IF(OR(F197&lt;S197,F197&gt;T197),"*** ALARM ***",""))</f>
        <v/>
      </c>
      <c r="H197" s="26"/>
      <c r="I197" s="72" t="str">
        <f t="shared" ref="I197:I218" si="51">IF(OR(OR(D197="",E197=""),AND(D197&lt;&gt;"",E197&lt;&gt;"",AND(ISNUMBER(D197),ISNUMBER(E197)))),"","Need to enter a number")</f>
        <v/>
      </c>
      <c r="J197" s="69" t="str">
        <f t="shared" ref="J197:J218" si="52">IF(ISNUMBER(F197),L196/(L196+$B$4^2),"")</f>
        <v/>
      </c>
      <c r="K197" s="69" t="str">
        <f t="shared" ref="K197:K218" si="53">IF(ISNUMBER(F197),J197*F197+(1-J197)*K196,"")</f>
        <v/>
      </c>
      <c r="L197" s="69" t="str">
        <f t="shared" ref="L197:L218" si="54">IF(ISNUMBER(F197),J197*$B$4^2,"")</f>
        <v/>
      </c>
      <c r="M197" s="69" t="str">
        <f t="shared" ref="M197:M218" si="55">IF(ISNUMBER(F197),K196,"")</f>
        <v/>
      </c>
      <c r="N197" s="69" t="str">
        <f t="shared" ref="N197:N218" si="56">IF(ISNUMBER(F197),L196+$B$4^2,"")</f>
        <v/>
      </c>
      <c r="O197" s="73" t="e">
        <f t="shared" ref="O197:O218" si="57">IF(ISNUMBER(F197),F197,NA())</f>
        <v>#N/A</v>
      </c>
      <c r="P197" s="74" t="e">
        <f t="shared" ref="P197:P218" si="58">IF(ISNUMBER(O197),M197+$B$11*SQRT(N197),NA())</f>
        <v>#N/A</v>
      </c>
      <c r="Q197" s="74" t="e">
        <f t="shared" ref="Q197:Q218" si="59">IF(ISNUMBER(O197),M197+$B$12*SQRT(N197),NA())</f>
        <v>#N/A</v>
      </c>
      <c r="R197" s="74" t="e">
        <f>IF(ISNUMBER(Table13235425723[[#This Row],[Value]]),K197,NA())</f>
        <v>#N/A</v>
      </c>
      <c r="S197" s="69" t="str">
        <f t="shared" ref="S197:S218" si="60">IF(ISNUMBER(O197),M197+$B$11*SQRT(N197),"")</f>
        <v/>
      </c>
      <c r="T197" s="69" t="str">
        <f t="shared" ref="T197:T218" si="61">IF(ISNUMBER(O197),M197+$B$12*SQRT(N197),"")</f>
        <v/>
      </c>
      <c r="U197" s="69" t="str">
        <f t="shared" ref="U197:U218" si="62">IF(OR(S197="",T197=""),"",IF(OR(F197&lt;S197,F197&gt;T197),0,1))</f>
        <v/>
      </c>
      <c r="V197" s="69" t="str">
        <f>IF(AND(ISNUMBER(O197),U197=1),Table13235425723[[#This Row],[Value]],"")</f>
        <v/>
      </c>
    </row>
    <row r="198" spans="1:22" ht="15.75" x14ac:dyDescent="0.25">
      <c r="A198" s="22"/>
      <c r="B198" s="23"/>
      <c r="C198" s="23"/>
      <c r="D198" s="80"/>
      <c r="E198" s="80"/>
      <c r="F198" s="70" t="str">
        <f t="shared" si="49"/>
        <v/>
      </c>
      <c r="G198" s="76" t="str">
        <f t="shared" si="50"/>
        <v/>
      </c>
      <c r="H198" s="26"/>
      <c r="I198" s="72" t="str">
        <f t="shared" si="51"/>
        <v/>
      </c>
      <c r="J198" s="69" t="str">
        <f t="shared" si="52"/>
        <v/>
      </c>
      <c r="K198" s="69" t="str">
        <f t="shared" si="53"/>
        <v/>
      </c>
      <c r="L198" s="69" t="str">
        <f t="shared" si="54"/>
        <v/>
      </c>
      <c r="M198" s="69" t="str">
        <f t="shared" si="55"/>
        <v/>
      </c>
      <c r="N198" s="69" t="str">
        <f t="shared" si="56"/>
        <v/>
      </c>
      <c r="O198" s="73" t="e">
        <f t="shared" si="57"/>
        <v>#N/A</v>
      </c>
      <c r="P198" s="74" t="e">
        <f t="shared" si="58"/>
        <v>#N/A</v>
      </c>
      <c r="Q198" s="74" t="e">
        <f t="shared" si="59"/>
        <v>#N/A</v>
      </c>
      <c r="R198" s="74" t="e">
        <f>IF(ISNUMBER(Table13235425723[[#This Row],[Value]]),K198,NA())</f>
        <v>#N/A</v>
      </c>
      <c r="S198" s="69" t="str">
        <f t="shared" si="60"/>
        <v/>
      </c>
      <c r="T198" s="69" t="str">
        <f t="shared" si="61"/>
        <v/>
      </c>
      <c r="U198" s="69" t="str">
        <f t="shared" si="62"/>
        <v/>
      </c>
      <c r="V198" s="69" t="str">
        <f>IF(AND(ISNUMBER(O198),U198=1),Table13235425723[[#This Row],[Value]],"")</f>
        <v/>
      </c>
    </row>
    <row r="199" spans="1:22" ht="15.75" x14ac:dyDescent="0.25">
      <c r="A199" s="22"/>
      <c r="B199" s="23"/>
      <c r="C199" s="23"/>
      <c r="D199" s="79"/>
      <c r="E199" s="79"/>
      <c r="F199" s="70" t="str">
        <f t="shared" si="49"/>
        <v/>
      </c>
      <c r="G199" s="76" t="str">
        <f t="shared" si="50"/>
        <v/>
      </c>
      <c r="H199" s="26"/>
      <c r="I199" s="72" t="str">
        <f t="shared" si="51"/>
        <v/>
      </c>
      <c r="J199" s="69" t="str">
        <f t="shared" si="52"/>
        <v/>
      </c>
      <c r="K199" s="69" t="str">
        <f t="shared" si="53"/>
        <v/>
      </c>
      <c r="L199" s="69" t="str">
        <f t="shared" si="54"/>
        <v/>
      </c>
      <c r="M199" s="69" t="str">
        <f t="shared" si="55"/>
        <v/>
      </c>
      <c r="N199" s="69" t="str">
        <f t="shared" si="56"/>
        <v/>
      </c>
      <c r="O199" s="73" t="e">
        <f t="shared" si="57"/>
        <v>#N/A</v>
      </c>
      <c r="P199" s="74" t="e">
        <f t="shared" si="58"/>
        <v>#N/A</v>
      </c>
      <c r="Q199" s="74" t="e">
        <f t="shared" si="59"/>
        <v>#N/A</v>
      </c>
      <c r="R199" s="74" t="e">
        <f>IF(ISNUMBER(Table13235425723[[#This Row],[Value]]),K199,NA())</f>
        <v>#N/A</v>
      </c>
      <c r="S199" s="69" t="str">
        <f t="shared" si="60"/>
        <v/>
      </c>
      <c r="T199" s="69" t="str">
        <f t="shared" si="61"/>
        <v/>
      </c>
      <c r="U199" s="69" t="str">
        <f t="shared" si="62"/>
        <v/>
      </c>
      <c r="V199" s="69" t="str">
        <f>IF(AND(ISNUMBER(O199),U199=1),Table13235425723[[#This Row],[Value]],"")</f>
        <v/>
      </c>
    </row>
    <row r="200" spans="1:22" ht="15.75" x14ac:dyDescent="0.25">
      <c r="A200" s="22"/>
      <c r="B200" s="23"/>
      <c r="C200" s="23"/>
      <c r="D200" s="80"/>
      <c r="E200" s="80"/>
      <c r="F200" s="70" t="str">
        <f t="shared" si="49"/>
        <v/>
      </c>
      <c r="G200" s="76" t="str">
        <f t="shared" si="50"/>
        <v/>
      </c>
      <c r="H200" s="26"/>
      <c r="I200" s="72" t="str">
        <f t="shared" si="51"/>
        <v/>
      </c>
      <c r="J200" s="69" t="str">
        <f t="shared" si="52"/>
        <v/>
      </c>
      <c r="K200" s="69" t="str">
        <f t="shared" si="53"/>
        <v/>
      </c>
      <c r="L200" s="69" t="str">
        <f t="shared" si="54"/>
        <v/>
      </c>
      <c r="M200" s="69" t="str">
        <f t="shared" si="55"/>
        <v/>
      </c>
      <c r="N200" s="69" t="str">
        <f t="shared" si="56"/>
        <v/>
      </c>
      <c r="O200" s="73" t="e">
        <f t="shared" si="57"/>
        <v>#N/A</v>
      </c>
      <c r="P200" s="74" t="e">
        <f t="shared" si="58"/>
        <v>#N/A</v>
      </c>
      <c r="Q200" s="74" t="e">
        <f t="shared" si="59"/>
        <v>#N/A</v>
      </c>
      <c r="R200" s="74" t="e">
        <f>IF(ISNUMBER(Table13235425723[[#This Row],[Value]]),K200,NA())</f>
        <v>#N/A</v>
      </c>
      <c r="S200" s="69" t="str">
        <f t="shared" si="60"/>
        <v/>
      </c>
      <c r="T200" s="69" t="str">
        <f t="shared" si="61"/>
        <v/>
      </c>
      <c r="U200" s="69" t="str">
        <f t="shared" si="62"/>
        <v/>
      </c>
      <c r="V200" s="69" t="str">
        <f>IF(AND(ISNUMBER(O200),U200=1),Table13235425723[[#This Row],[Value]],"")</f>
        <v/>
      </c>
    </row>
    <row r="201" spans="1:22" ht="15.75" x14ac:dyDescent="0.25">
      <c r="A201" s="22"/>
      <c r="B201" s="23"/>
      <c r="C201" s="23"/>
      <c r="D201" s="80"/>
      <c r="E201" s="80"/>
      <c r="F201" s="70" t="str">
        <f t="shared" si="49"/>
        <v/>
      </c>
      <c r="G201" s="76" t="str">
        <f t="shared" si="50"/>
        <v/>
      </c>
      <c r="H201" s="26"/>
      <c r="I201" s="72" t="str">
        <f t="shared" si="51"/>
        <v/>
      </c>
      <c r="J201" s="69" t="str">
        <f t="shared" si="52"/>
        <v/>
      </c>
      <c r="K201" s="69" t="str">
        <f t="shared" si="53"/>
        <v/>
      </c>
      <c r="L201" s="69" t="str">
        <f t="shared" si="54"/>
        <v/>
      </c>
      <c r="M201" s="69" t="str">
        <f t="shared" si="55"/>
        <v/>
      </c>
      <c r="N201" s="69" t="str">
        <f t="shared" si="56"/>
        <v/>
      </c>
      <c r="O201" s="73" t="e">
        <f t="shared" si="57"/>
        <v>#N/A</v>
      </c>
      <c r="P201" s="74" t="e">
        <f t="shared" si="58"/>
        <v>#N/A</v>
      </c>
      <c r="Q201" s="74" t="e">
        <f t="shared" si="59"/>
        <v>#N/A</v>
      </c>
      <c r="R201" s="74" t="e">
        <f>IF(ISNUMBER(Table13235425723[[#This Row],[Value]]),K201,NA())</f>
        <v>#N/A</v>
      </c>
      <c r="S201" s="69" t="str">
        <f t="shared" si="60"/>
        <v/>
      </c>
      <c r="T201" s="69" t="str">
        <f t="shared" si="61"/>
        <v/>
      </c>
      <c r="U201" s="69" t="str">
        <f t="shared" si="62"/>
        <v/>
      </c>
      <c r="V201" s="69" t="str">
        <f>IF(AND(ISNUMBER(O201),U201=1),Table13235425723[[#This Row],[Value]],"")</f>
        <v/>
      </c>
    </row>
    <row r="202" spans="1:22" ht="15.75" x14ac:dyDescent="0.25">
      <c r="A202" s="22"/>
      <c r="B202" s="23"/>
      <c r="C202" s="23"/>
      <c r="D202" s="80"/>
      <c r="E202" s="80"/>
      <c r="F202" s="70" t="str">
        <f t="shared" si="49"/>
        <v/>
      </c>
      <c r="G202" s="76" t="str">
        <f t="shared" si="50"/>
        <v/>
      </c>
      <c r="H202" s="26"/>
      <c r="I202" s="72" t="str">
        <f t="shared" si="51"/>
        <v/>
      </c>
      <c r="J202" s="69" t="str">
        <f t="shared" si="52"/>
        <v/>
      </c>
      <c r="K202" s="69" t="str">
        <f t="shared" si="53"/>
        <v/>
      </c>
      <c r="L202" s="69" t="str">
        <f t="shared" si="54"/>
        <v/>
      </c>
      <c r="M202" s="69" t="str">
        <f t="shared" si="55"/>
        <v/>
      </c>
      <c r="N202" s="69" t="str">
        <f t="shared" si="56"/>
        <v/>
      </c>
      <c r="O202" s="73" t="e">
        <f t="shared" si="57"/>
        <v>#N/A</v>
      </c>
      <c r="P202" s="74" t="e">
        <f t="shared" si="58"/>
        <v>#N/A</v>
      </c>
      <c r="Q202" s="74" t="e">
        <f t="shared" si="59"/>
        <v>#N/A</v>
      </c>
      <c r="R202" s="74" t="e">
        <f>IF(ISNUMBER(Table13235425723[[#This Row],[Value]]),K202,NA())</f>
        <v>#N/A</v>
      </c>
      <c r="S202" s="69" t="str">
        <f t="shared" si="60"/>
        <v/>
      </c>
      <c r="T202" s="69" t="str">
        <f t="shared" si="61"/>
        <v/>
      </c>
      <c r="U202" s="69" t="str">
        <f t="shared" si="62"/>
        <v/>
      </c>
      <c r="V202" s="69" t="str">
        <f>IF(AND(ISNUMBER(O202),U202=1),Table13235425723[[#This Row],[Value]],"")</f>
        <v/>
      </c>
    </row>
    <row r="203" spans="1:22" ht="15.75" x14ac:dyDescent="0.25">
      <c r="A203" s="22"/>
      <c r="B203" s="23"/>
      <c r="C203" s="23"/>
      <c r="D203" s="80"/>
      <c r="E203" s="80"/>
      <c r="F203" s="70" t="str">
        <f t="shared" si="49"/>
        <v/>
      </c>
      <c r="G203" s="76" t="str">
        <f t="shared" si="50"/>
        <v/>
      </c>
      <c r="H203" s="26"/>
      <c r="I203" s="72" t="str">
        <f t="shared" si="51"/>
        <v/>
      </c>
      <c r="J203" s="69" t="str">
        <f t="shared" si="52"/>
        <v/>
      </c>
      <c r="K203" s="69" t="str">
        <f t="shared" si="53"/>
        <v/>
      </c>
      <c r="L203" s="69" t="str">
        <f t="shared" si="54"/>
        <v/>
      </c>
      <c r="M203" s="69" t="str">
        <f t="shared" si="55"/>
        <v/>
      </c>
      <c r="N203" s="69" t="str">
        <f t="shared" si="56"/>
        <v/>
      </c>
      <c r="O203" s="73" t="e">
        <f t="shared" si="57"/>
        <v>#N/A</v>
      </c>
      <c r="P203" s="74" t="e">
        <f t="shared" si="58"/>
        <v>#N/A</v>
      </c>
      <c r="Q203" s="74" t="e">
        <f t="shared" si="59"/>
        <v>#N/A</v>
      </c>
      <c r="R203" s="74" t="e">
        <f>IF(ISNUMBER(Table13235425723[[#This Row],[Value]]),K203,NA())</f>
        <v>#N/A</v>
      </c>
      <c r="S203" s="69" t="str">
        <f t="shared" si="60"/>
        <v/>
      </c>
      <c r="T203" s="69" t="str">
        <f t="shared" si="61"/>
        <v/>
      </c>
      <c r="U203" s="69" t="str">
        <f t="shared" si="62"/>
        <v/>
      </c>
      <c r="V203" s="69" t="str">
        <f>IF(AND(ISNUMBER(O203),U203=1),Table13235425723[[#This Row],[Value]],"")</f>
        <v/>
      </c>
    </row>
    <row r="204" spans="1:22" ht="15.75" x14ac:dyDescent="0.25">
      <c r="A204" s="22"/>
      <c r="B204" s="23"/>
      <c r="C204" s="23"/>
      <c r="D204" s="79"/>
      <c r="E204" s="79"/>
      <c r="F204" s="70" t="str">
        <f t="shared" si="49"/>
        <v/>
      </c>
      <c r="G204" s="76" t="str">
        <f t="shared" si="50"/>
        <v/>
      </c>
      <c r="H204" s="26"/>
      <c r="I204" s="72" t="str">
        <f t="shared" si="51"/>
        <v/>
      </c>
      <c r="J204" s="69" t="str">
        <f t="shared" si="52"/>
        <v/>
      </c>
      <c r="K204" s="69" t="str">
        <f t="shared" si="53"/>
        <v/>
      </c>
      <c r="L204" s="69" t="str">
        <f t="shared" si="54"/>
        <v/>
      </c>
      <c r="M204" s="69" t="str">
        <f t="shared" si="55"/>
        <v/>
      </c>
      <c r="N204" s="69" t="str">
        <f t="shared" si="56"/>
        <v/>
      </c>
      <c r="O204" s="73" t="e">
        <f t="shared" si="57"/>
        <v>#N/A</v>
      </c>
      <c r="P204" s="74" t="e">
        <f t="shared" si="58"/>
        <v>#N/A</v>
      </c>
      <c r="Q204" s="74" t="e">
        <f t="shared" si="59"/>
        <v>#N/A</v>
      </c>
      <c r="R204" s="74" t="e">
        <f>IF(ISNUMBER(Table13235425723[[#This Row],[Value]]),K204,NA())</f>
        <v>#N/A</v>
      </c>
      <c r="S204" s="69" t="str">
        <f t="shared" si="60"/>
        <v/>
      </c>
      <c r="T204" s="69" t="str">
        <f t="shared" si="61"/>
        <v/>
      </c>
      <c r="U204" s="69" t="str">
        <f t="shared" si="62"/>
        <v/>
      </c>
      <c r="V204" s="69" t="str">
        <f>IF(AND(ISNUMBER(O204),U204=1),Table13235425723[[#This Row],[Value]],"")</f>
        <v/>
      </c>
    </row>
    <row r="205" spans="1:22" ht="15.75" x14ac:dyDescent="0.25">
      <c r="A205" s="22"/>
      <c r="B205" s="23"/>
      <c r="C205" s="23"/>
      <c r="D205" s="80"/>
      <c r="E205" s="80"/>
      <c r="F205" s="70" t="str">
        <f t="shared" si="49"/>
        <v/>
      </c>
      <c r="G205" s="76" t="str">
        <f t="shared" si="50"/>
        <v/>
      </c>
      <c r="H205" s="26"/>
      <c r="I205" s="72" t="str">
        <f t="shared" si="51"/>
        <v/>
      </c>
      <c r="J205" s="69" t="str">
        <f t="shared" si="52"/>
        <v/>
      </c>
      <c r="K205" s="69" t="str">
        <f t="shared" si="53"/>
        <v/>
      </c>
      <c r="L205" s="69" t="str">
        <f t="shared" si="54"/>
        <v/>
      </c>
      <c r="M205" s="69" t="str">
        <f t="shared" si="55"/>
        <v/>
      </c>
      <c r="N205" s="69" t="str">
        <f t="shared" si="56"/>
        <v/>
      </c>
      <c r="O205" s="73" t="e">
        <f t="shared" si="57"/>
        <v>#N/A</v>
      </c>
      <c r="P205" s="74" t="e">
        <f t="shared" si="58"/>
        <v>#N/A</v>
      </c>
      <c r="Q205" s="74" t="e">
        <f t="shared" si="59"/>
        <v>#N/A</v>
      </c>
      <c r="R205" s="74" t="e">
        <f>IF(ISNUMBER(Table13235425723[[#This Row],[Value]]),K205,NA())</f>
        <v>#N/A</v>
      </c>
      <c r="S205" s="69" t="str">
        <f t="shared" si="60"/>
        <v/>
      </c>
      <c r="T205" s="69" t="str">
        <f t="shared" si="61"/>
        <v/>
      </c>
      <c r="U205" s="69" t="str">
        <f t="shared" si="62"/>
        <v/>
      </c>
      <c r="V205" s="69" t="str">
        <f>IF(AND(ISNUMBER(O205),U205=1),Table13235425723[[#This Row],[Value]],"")</f>
        <v/>
      </c>
    </row>
    <row r="206" spans="1:22" ht="15.75" x14ac:dyDescent="0.25">
      <c r="A206" s="22"/>
      <c r="B206" s="23"/>
      <c r="C206" s="23"/>
      <c r="D206" s="80"/>
      <c r="E206" s="80"/>
      <c r="F206" s="70" t="str">
        <f t="shared" si="49"/>
        <v/>
      </c>
      <c r="G206" s="76" t="str">
        <f t="shared" si="50"/>
        <v/>
      </c>
      <c r="H206" s="26"/>
      <c r="I206" s="72" t="str">
        <f t="shared" si="51"/>
        <v/>
      </c>
      <c r="J206" s="69" t="str">
        <f t="shared" si="52"/>
        <v/>
      </c>
      <c r="K206" s="69" t="str">
        <f t="shared" si="53"/>
        <v/>
      </c>
      <c r="L206" s="69" t="str">
        <f t="shared" si="54"/>
        <v/>
      </c>
      <c r="M206" s="69" t="str">
        <f t="shared" si="55"/>
        <v/>
      </c>
      <c r="N206" s="69" t="str">
        <f t="shared" si="56"/>
        <v/>
      </c>
      <c r="O206" s="73" t="e">
        <f t="shared" si="57"/>
        <v>#N/A</v>
      </c>
      <c r="P206" s="74" t="e">
        <f t="shared" si="58"/>
        <v>#N/A</v>
      </c>
      <c r="Q206" s="74" t="e">
        <f t="shared" si="59"/>
        <v>#N/A</v>
      </c>
      <c r="R206" s="74" t="e">
        <f>IF(ISNUMBER(Table13235425723[[#This Row],[Value]]),K206,NA())</f>
        <v>#N/A</v>
      </c>
      <c r="S206" s="69" t="str">
        <f t="shared" si="60"/>
        <v/>
      </c>
      <c r="T206" s="69" t="str">
        <f t="shared" si="61"/>
        <v/>
      </c>
      <c r="U206" s="69" t="str">
        <f t="shared" si="62"/>
        <v/>
      </c>
      <c r="V206" s="69" t="str">
        <f>IF(AND(ISNUMBER(O206),U206=1),Table13235425723[[#This Row],[Value]],"")</f>
        <v/>
      </c>
    </row>
    <row r="207" spans="1:22" ht="15.75" x14ac:dyDescent="0.25">
      <c r="A207" s="22"/>
      <c r="B207" s="23"/>
      <c r="C207" s="23"/>
      <c r="D207" s="80"/>
      <c r="E207" s="80"/>
      <c r="F207" s="70" t="str">
        <f t="shared" si="49"/>
        <v/>
      </c>
      <c r="G207" s="76" t="str">
        <f t="shared" si="50"/>
        <v/>
      </c>
      <c r="H207" s="26"/>
      <c r="I207" s="72" t="str">
        <f t="shared" si="51"/>
        <v/>
      </c>
      <c r="J207" s="69" t="str">
        <f t="shared" si="52"/>
        <v/>
      </c>
      <c r="K207" s="69" t="str">
        <f t="shared" si="53"/>
        <v/>
      </c>
      <c r="L207" s="69" t="str">
        <f t="shared" si="54"/>
        <v/>
      </c>
      <c r="M207" s="69" t="str">
        <f t="shared" si="55"/>
        <v/>
      </c>
      <c r="N207" s="69" t="str">
        <f t="shared" si="56"/>
        <v/>
      </c>
      <c r="O207" s="73" t="e">
        <f t="shared" si="57"/>
        <v>#N/A</v>
      </c>
      <c r="P207" s="74" t="e">
        <f t="shared" si="58"/>
        <v>#N/A</v>
      </c>
      <c r="Q207" s="74" t="e">
        <f t="shared" si="59"/>
        <v>#N/A</v>
      </c>
      <c r="R207" s="74" t="e">
        <f>IF(ISNUMBER(Table13235425723[[#This Row],[Value]]),K207,NA())</f>
        <v>#N/A</v>
      </c>
      <c r="S207" s="69" t="str">
        <f t="shared" si="60"/>
        <v/>
      </c>
      <c r="T207" s="69" t="str">
        <f t="shared" si="61"/>
        <v/>
      </c>
      <c r="U207" s="69" t="str">
        <f t="shared" si="62"/>
        <v/>
      </c>
      <c r="V207" s="69" t="str">
        <f>IF(AND(ISNUMBER(O207),U207=1),Table13235425723[[#This Row],[Value]],"")</f>
        <v/>
      </c>
    </row>
    <row r="208" spans="1:22" ht="15.75" x14ac:dyDescent="0.25">
      <c r="A208" s="22"/>
      <c r="B208" s="23"/>
      <c r="C208" s="23"/>
      <c r="D208" s="80"/>
      <c r="E208" s="80"/>
      <c r="F208" s="70" t="str">
        <f t="shared" si="49"/>
        <v/>
      </c>
      <c r="G208" s="76" t="str">
        <f t="shared" si="50"/>
        <v/>
      </c>
      <c r="H208" s="26"/>
      <c r="I208" s="72" t="str">
        <f t="shared" si="51"/>
        <v/>
      </c>
      <c r="J208" s="69" t="str">
        <f t="shared" si="52"/>
        <v/>
      </c>
      <c r="K208" s="69" t="str">
        <f t="shared" si="53"/>
        <v/>
      </c>
      <c r="L208" s="69" t="str">
        <f t="shared" si="54"/>
        <v/>
      </c>
      <c r="M208" s="69" t="str">
        <f t="shared" si="55"/>
        <v/>
      </c>
      <c r="N208" s="69" t="str">
        <f t="shared" si="56"/>
        <v/>
      </c>
      <c r="O208" s="73" t="e">
        <f t="shared" si="57"/>
        <v>#N/A</v>
      </c>
      <c r="P208" s="74" t="e">
        <f t="shared" si="58"/>
        <v>#N/A</v>
      </c>
      <c r="Q208" s="74" t="e">
        <f t="shared" si="59"/>
        <v>#N/A</v>
      </c>
      <c r="R208" s="74" t="e">
        <f>IF(ISNUMBER(Table13235425723[[#This Row],[Value]]),K208,NA())</f>
        <v>#N/A</v>
      </c>
      <c r="S208" s="69" t="str">
        <f t="shared" si="60"/>
        <v/>
      </c>
      <c r="T208" s="69" t="str">
        <f t="shared" si="61"/>
        <v/>
      </c>
      <c r="U208" s="69" t="str">
        <f t="shared" si="62"/>
        <v/>
      </c>
      <c r="V208" s="69" t="str">
        <f>IF(AND(ISNUMBER(O208),U208=1),Table13235425723[[#This Row],[Value]],"")</f>
        <v/>
      </c>
    </row>
    <row r="209" spans="1:22" ht="15.75" x14ac:dyDescent="0.25">
      <c r="A209" s="22"/>
      <c r="B209" s="23"/>
      <c r="C209" s="23"/>
      <c r="D209" s="79"/>
      <c r="E209" s="79"/>
      <c r="F209" s="70" t="str">
        <f t="shared" si="49"/>
        <v/>
      </c>
      <c r="G209" s="76" t="str">
        <f t="shared" si="50"/>
        <v/>
      </c>
      <c r="H209" s="26"/>
      <c r="I209" s="72" t="str">
        <f t="shared" si="51"/>
        <v/>
      </c>
      <c r="J209" s="69" t="str">
        <f t="shared" si="52"/>
        <v/>
      </c>
      <c r="K209" s="69" t="str">
        <f t="shared" si="53"/>
        <v/>
      </c>
      <c r="L209" s="69" t="str">
        <f t="shared" si="54"/>
        <v/>
      </c>
      <c r="M209" s="69" t="str">
        <f t="shared" si="55"/>
        <v/>
      </c>
      <c r="N209" s="69" t="str">
        <f t="shared" si="56"/>
        <v/>
      </c>
      <c r="O209" s="73" t="e">
        <f t="shared" si="57"/>
        <v>#N/A</v>
      </c>
      <c r="P209" s="74" t="e">
        <f t="shared" si="58"/>
        <v>#N/A</v>
      </c>
      <c r="Q209" s="74" t="e">
        <f t="shared" si="59"/>
        <v>#N/A</v>
      </c>
      <c r="R209" s="74" t="e">
        <f>IF(ISNUMBER(Table13235425723[[#This Row],[Value]]),K209,NA())</f>
        <v>#N/A</v>
      </c>
      <c r="S209" s="69" t="str">
        <f t="shared" si="60"/>
        <v/>
      </c>
      <c r="T209" s="69" t="str">
        <f t="shared" si="61"/>
        <v/>
      </c>
      <c r="U209" s="69" t="str">
        <f t="shared" si="62"/>
        <v/>
      </c>
      <c r="V209" s="69" t="str">
        <f>IF(AND(ISNUMBER(O209),U209=1),Table13235425723[[#This Row],[Value]],"")</f>
        <v/>
      </c>
    </row>
    <row r="210" spans="1:22" ht="15.75" x14ac:dyDescent="0.25">
      <c r="A210" s="22"/>
      <c r="B210" s="23"/>
      <c r="C210" s="23"/>
      <c r="D210" s="80"/>
      <c r="E210" s="80"/>
      <c r="F210" s="70" t="str">
        <f t="shared" si="49"/>
        <v/>
      </c>
      <c r="G210" s="76" t="str">
        <f t="shared" si="50"/>
        <v/>
      </c>
      <c r="H210" s="26"/>
      <c r="I210" s="72" t="str">
        <f t="shared" si="51"/>
        <v/>
      </c>
      <c r="J210" s="69" t="str">
        <f t="shared" si="52"/>
        <v/>
      </c>
      <c r="K210" s="69" t="str">
        <f t="shared" si="53"/>
        <v/>
      </c>
      <c r="L210" s="69" t="str">
        <f t="shared" si="54"/>
        <v/>
      </c>
      <c r="M210" s="69" t="str">
        <f t="shared" si="55"/>
        <v/>
      </c>
      <c r="N210" s="69" t="str">
        <f t="shared" si="56"/>
        <v/>
      </c>
      <c r="O210" s="73" t="e">
        <f t="shared" si="57"/>
        <v>#N/A</v>
      </c>
      <c r="P210" s="74" t="e">
        <f t="shared" si="58"/>
        <v>#N/A</v>
      </c>
      <c r="Q210" s="74" t="e">
        <f t="shared" si="59"/>
        <v>#N/A</v>
      </c>
      <c r="R210" s="74" t="e">
        <f>IF(ISNUMBER(Table13235425723[[#This Row],[Value]]),K210,NA())</f>
        <v>#N/A</v>
      </c>
      <c r="S210" s="69" t="str">
        <f t="shared" si="60"/>
        <v/>
      </c>
      <c r="T210" s="69" t="str">
        <f t="shared" si="61"/>
        <v/>
      </c>
      <c r="U210" s="69" t="str">
        <f t="shared" si="62"/>
        <v/>
      </c>
      <c r="V210" s="69" t="str">
        <f>IF(AND(ISNUMBER(O210),U210=1),Table13235425723[[#This Row],[Value]],"")</f>
        <v/>
      </c>
    </row>
    <row r="211" spans="1:22" ht="15.75" x14ac:dyDescent="0.25">
      <c r="A211" s="22"/>
      <c r="B211" s="23"/>
      <c r="C211" s="23"/>
      <c r="D211" s="80"/>
      <c r="E211" s="80"/>
      <c r="F211" s="70" t="str">
        <f t="shared" si="49"/>
        <v/>
      </c>
      <c r="G211" s="76" t="str">
        <f t="shared" si="50"/>
        <v/>
      </c>
      <c r="H211" s="26"/>
      <c r="I211" s="72" t="str">
        <f t="shared" si="51"/>
        <v/>
      </c>
      <c r="J211" s="69" t="str">
        <f t="shared" si="52"/>
        <v/>
      </c>
      <c r="K211" s="69" t="str">
        <f t="shared" si="53"/>
        <v/>
      </c>
      <c r="L211" s="69" t="str">
        <f t="shared" si="54"/>
        <v/>
      </c>
      <c r="M211" s="69" t="str">
        <f t="shared" si="55"/>
        <v/>
      </c>
      <c r="N211" s="69" t="str">
        <f t="shared" si="56"/>
        <v/>
      </c>
      <c r="O211" s="73" t="e">
        <f t="shared" si="57"/>
        <v>#N/A</v>
      </c>
      <c r="P211" s="74" t="e">
        <f t="shared" si="58"/>
        <v>#N/A</v>
      </c>
      <c r="Q211" s="74" t="e">
        <f t="shared" si="59"/>
        <v>#N/A</v>
      </c>
      <c r="R211" s="74" t="e">
        <f>IF(ISNUMBER(Table13235425723[[#This Row],[Value]]),K211,NA())</f>
        <v>#N/A</v>
      </c>
      <c r="S211" s="69" t="str">
        <f t="shared" si="60"/>
        <v/>
      </c>
      <c r="T211" s="69" t="str">
        <f t="shared" si="61"/>
        <v/>
      </c>
      <c r="U211" s="69" t="str">
        <f t="shared" si="62"/>
        <v/>
      </c>
      <c r="V211" s="69" t="str">
        <f>IF(AND(ISNUMBER(O211),U211=1),Table13235425723[[#This Row],[Value]],"")</f>
        <v/>
      </c>
    </row>
    <row r="212" spans="1:22" ht="15.75" x14ac:dyDescent="0.25">
      <c r="A212" s="22"/>
      <c r="B212" s="23"/>
      <c r="C212" s="23"/>
      <c r="D212" s="80"/>
      <c r="E212" s="80"/>
      <c r="F212" s="70" t="str">
        <f t="shared" si="49"/>
        <v/>
      </c>
      <c r="G212" s="76" t="str">
        <f t="shared" si="50"/>
        <v/>
      </c>
      <c r="H212" s="26"/>
      <c r="I212" s="72" t="str">
        <f t="shared" si="51"/>
        <v/>
      </c>
      <c r="J212" s="69" t="str">
        <f t="shared" si="52"/>
        <v/>
      </c>
      <c r="K212" s="69" t="str">
        <f t="shared" si="53"/>
        <v/>
      </c>
      <c r="L212" s="69" t="str">
        <f t="shared" si="54"/>
        <v/>
      </c>
      <c r="M212" s="69" t="str">
        <f t="shared" si="55"/>
        <v/>
      </c>
      <c r="N212" s="69" t="str">
        <f t="shared" si="56"/>
        <v/>
      </c>
      <c r="O212" s="73" t="e">
        <f t="shared" si="57"/>
        <v>#N/A</v>
      </c>
      <c r="P212" s="74" t="e">
        <f t="shared" si="58"/>
        <v>#N/A</v>
      </c>
      <c r="Q212" s="74" t="e">
        <f t="shared" si="59"/>
        <v>#N/A</v>
      </c>
      <c r="R212" s="74" t="e">
        <f>IF(ISNUMBER(Table13235425723[[#This Row],[Value]]),K212,NA())</f>
        <v>#N/A</v>
      </c>
      <c r="S212" s="69" t="str">
        <f t="shared" si="60"/>
        <v/>
      </c>
      <c r="T212" s="69" t="str">
        <f t="shared" si="61"/>
        <v/>
      </c>
      <c r="U212" s="69" t="str">
        <f t="shared" si="62"/>
        <v/>
      </c>
      <c r="V212" s="69" t="str">
        <f>IF(AND(ISNUMBER(O212),U212=1),Table13235425723[[#This Row],[Value]],"")</f>
        <v/>
      </c>
    </row>
    <row r="213" spans="1:22" ht="15.75" x14ac:dyDescent="0.25">
      <c r="A213" s="22"/>
      <c r="B213" s="23"/>
      <c r="C213" s="23"/>
      <c r="D213" s="79"/>
      <c r="E213" s="79"/>
      <c r="F213" s="70" t="str">
        <f t="shared" si="49"/>
        <v/>
      </c>
      <c r="G213" s="76" t="str">
        <f t="shared" si="50"/>
        <v/>
      </c>
      <c r="H213" s="26"/>
      <c r="I213" s="72" t="str">
        <f t="shared" si="51"/>
        <v/>
      </c>
      <c r="J213" s="69" t="str">
        <f t="shared" si="52"/>
        <v/>
      </c>
      <c r="K213" s="69" t="str">
        <f t="shared" si="53"/>
        <v/>
      </c>
      <c r="L213" s="69" t="str">
        <f t="shared" si="54"/>
        <v/>
      </c>
      <c r="M213" s="69" t="str">
        <f t="shared" si="55"/>
        <v/>
      </c>
      <c r="N213" s="69" t="str">
        <f t="shared" si="56"/>
        <v/>
      </c>
      <c r="O213" s="73" t="e">
        <f t="shared" si="57"/>
        <v>#N/A</v>
      </c>
      <c r="P213" s="74" t="e">
        <f t="shared" si="58"/>
        <v>#N/A</v>
      </c>
      <c r="Q213" s="74" t="e">
        <f t="shared" si="59"/>
        <v>#N/A</v>
      </c>
      <c r="R213" s="74" t="e">
        <f>IF(ISNUMBER(Table13235425723[[#This Row],[Value]]),K213,NA())</f>
        <v>#N/A</v>
      </c>
      <c r="S213" s="69" t="str">
        <f t="shared" si="60"/>
        <v/>
      </c>
      <c r="T213" s="69" t="str">
        <f t="shared" si="61"/>
        <v/>
      </c>
      <c r="U213" s="69" t="str">
        <f t="shared" si="62"/>
        <v/>
      </c>
      <c r="V213" s="69" t="str">
        <f>IF(AND(ISNUMBER(O213),U213=1),Table13235425723[[#This Row],[Value]],"")</f>
        <v/>
      </c>
    </row>
    <row r="214" spans="1:22" ht="15.75" x14ac:dyDescent="0.25">
      <c r="A214" s="22"/>
      <c r="B214" s="23"/>
      <c r="C214" s="23"/>
      <c r="D214" s="80"/>
      <c r="E214" s="80"/>
      <c r="F214" s="70" t="str">
        <f t="shared" si="49"/>
        <v/>
      </c>
      <c r="G214" s="76" t="str">
        <f t="shared" si="50"/>
        <v/>
      </c>
      <c r="H214" s="26"/>
      <c r="I214" s="72" t="str">
        <f t="shared" si="51"/>
        <v/>
      </c>
      <c r="J214" s="69" t="str">
        <f t="shared" si="52"/>
        <v/>
      </c>
      <c r="K214" s="69" t="str">
        <f t="shared" si="53"/>
        <v/>
      </c>
      <c r="L214" s="69" t="str">
        <f t="shared" si="54"/>
        <v/>
      </c>
      <c r="M214" s="69" t="str">
        <f t="shared" si="55"/>
        <v/>
      </c>
      <c r="N214" s="69" t="str">
        <f t="shared" si="56"/>
        <v/>
      </c>
      <c r="O214" s="73" t="e">
        <f t="shared" si="57"/>
        <v>#N/A</v>
      </c>
      <c r="P214" s="74" t="e">
        <f t="shared" si="58"/>
        <v>#N/A</v>
      </c>
      <c r="Q214" s="74" t="e">
        <f t="shared" si="59"/>
        <v>#N/A</v>
      </c>
      <c r="R214" s="74" t="e">
        <f>IF(ISNUMBER(Table13235425723[[#This Row],[Value]]),K214,NA())</f>
        <v>#N/A</v>
      </c>
      <c r="S214" s="69" t="str">
        <f t="shared" si="60"/>
        <v/>
      </c>
      <c r="T214" s="69" t="str">
        <f t="shared" si="61"/>
        <v/>
      </c>
      <c r="U214" s="69" t="str">
        <f t="shared" si="62"/>
        <v/>
      </c>
      <c r="V214" s="69" t="str">
        <f>IF(AND(ISNUMBER(O214),U214=1),Table13235425723[[#This Row],[Value]],"")</f>
        <v/>
      </c>
    </row>
    <row r="215" spans="1:22" ht="15.75" x14ac:dyDescent="0.25">
      <c r="A215" s="22"/>
      <c r="B215" s="23"/>
      <c r="C215" s="23"/>
      <c r="D215" s="80"/>
      <c r="E215" s="80"/>
      <c r="F215" s="70" t="str">
        <f t="shared" si="49"/>
        <v/>
      </c>
      <c r="G215" s="76" t="str">
        <f t="shared" si="50"/>
        <v/>
      </c>
      <c r="H215" s="26"/>
      <c r="I215" s="72" t="str">
        <f t="shared" si="51"/>
        <v/>
      </c>
      <c r="J215" s="69" t="str">
        <f t="shared" si="52"/>
        <v/>
      </c>
      <c r="K215" s="69" t="str">
        <f t="shared" si="53"/>
        <v/>
      </c>
      <c r="L215" s="69" t="str">
        <f t="shared" si="54"/>
        <v/>
      </c>
      <c r="M215" s="69" t="str">
        <f t="shared" si="55"/>
        <v/>
      </c>
      <c r="N215" s="69" t="str">
        <f t="shared" si="56"/>
        <v/>
      </c>
      <c r="O215" s="73" t="e">
        <f t="shared" si="57"/>
        <v>#N/A</v>
      </c>
      <c r="P215" s="74" t="e">
        <f t="shared" si="58"/>
        <v>#N/A</v>
      </c>
      <c r="Q215" s="74" t="e">
        <f t="shared" si="59"/>
        <v>#N/A</v>
      </c>
      <c r="R215" s="74" t="e">
        <f>IF(ISNUMBER(Table13235425723[[#This Row],[Value]]),K215,NA())</f>
        <v>#N/A</v>
      </c>
      <c r="S215" s="69" t="str">
        <f t="shared" si="60"/>
        <v/>
      </c>
      <c r="T215" s="69" t="str">
        <f t="shared" si="61"/>
        <v/>
      </c>
      <c r="U215" s="69" t="str">
        <f t="shared" si="62"/>
        <v/>
      </c>
      <c r="V215" s="69" t="str">
        <f>IF(AND(ISNUMBER(O215),U215=1),Table13235425723[[#This Row],[Value]],"")</f>
        <v/>
      </c>
    </row>
    <row r="216" spans="1:22" ht="15.75" x14ac:dyDescent="0.25">
      <c r="A216" s="22"/>
      <c r="B216" s="23"/>
      <c r="C216" s="23"/>
      <c r="D216" s="80"/>
      <c r="E216" s="80"/>
      <c r="F216" s="70" t="str">
        <f t="shared" si="49"/>
        <v/>
      </c>
      <c r="G216" s="76" t="str">
        <f t="shared" si="50"/>
        <v/>
      </c>
      <c r="H216" s="26"/>
      <c r="I216" s="72" t="str">
        <f t="shared" si="51"/>
        <v/>
      </c>
      <c r="J216" s="69" t="str">
        <f t="shared" si="52"/>
        <v/>
      </c>
      <c r="K216" s="69" t="str">
        <f t="shared" si="53"/>
        <v/>
      </c>
      <c r="L216" s="69" t="str">
        <f t="shared" si="54"/>
        <v/>
      </c>
      <c r="M216" s="69" t="str">
        <f t="shared" si="55"/>
        <v/>
      </c>
      <c r="N216" s="69" t="str">
        <f t="shared" si="56"/>
        <v/>
      </c>
      <c r="O216" s="73" t="e">
        <f t="shared" si="57"/>
        <v>#N/A</v>
      </c>
      <c r="P216" s="74" t="e">
        <f t="shared" si="58"/>
        <v>#N/A</v>
      </c>
      <c r="Q216" s="74" t="e">
        <f t="shared" si="59"/>
        <v>#N/A</v>
      </c>
      <c r="R216" s="74" t="e">
        <f>IF(ISNUMBER(Table13235425723[[#This Row],[Value]]),K216,NA())</f>
        <v>#N/A</v>
      </c>
      <c r="S216" s="69" t="str">
        <f t="shared" si="60"/>
        <v/>
      </c>
      <c r="T216" s="69" t="str">
        <f t="shared" si="61"/>
        <v/>
      </c>
      <c r="U216" s="69" t="str">
        <f t="shared" si="62"/>
        <v/>
      </c>
      <c r="V216" s="69" t="str">
        <f>IF(AND(ISNUMBER(O216),U216=1),Table13235425723[[#This Row],[Value]],"")</f>
        <v/>
      </c>
    </row>
    <row r="217" spans="1:22" ht="15.75" x14ac:dyDescent="0.25">
      <c r="A217" s="22"/>
      <c r="B217" s="23"/>
      <c r="C217" s="23"/>
      <c r="D217" s="80"/>
      <c r="E217" s="80"/>
      <c r="F217" s="70" t="str">
        <f t="shared" si="49"/>
        <v/>
      </c>
      <c r="G217" s="76" t="str">
        <f t="shared" si="50"/>
        <v/>
      </c>
      <c r="H217" s="26"/>
      <c r="I217" s="72" t="str">
        <f t="shared" si="51"/>
        <v/>
      </c>
      <c r="J217" s="69" t="str">
        <f t="shared" si="52"/>
        <v/>
      </c>
      <c r="K217" s="69" t="str">
        <f t="shared" si="53"/>
        <v/>
      </c>
      <c r="L217" s="69" t="str">
        <f t="shared" si="54"/>
        <v/>
      </c>
      <c r="M217" s="69" t="str">
        <f t="shared" si="55"/>
        <v/>
      </c>
      <c r="N217" s="69" t="str">
        <f t="shared" si="56"/>
        <v/>
      </c>
      <c r="O217" s="73" t="e">
        <f t="shared" si="57"/>
        <v>#N/A</v>
      </c>
      <c r="P217" s="74" t="e">
        <f t="shared" si="58"/>
        <v>#N/A</v>
      </c>
      <c r="Q217" s="74" t="e">
        <f t="shared" si="59"/>
        <v>#N/A</v>
      </c>
      <c r="R217" s="74" t="e">
        <f>IF(ISNUMBER(Table13235425723[[#This Row],[Value]]),K217,NA())</f>
        <v>#N/A</v>
      </c>
      <c r="S217" s="69" t="str">
        <f t="shared" si="60"/>
        <v/>
      </c>
      <c r="T217" s="69" t="str">
        <f t="shared" si="61"/>
        <v/>
      </c>
      <c r="U217" s="69" t="str">
        <f t="shared" si="62"/>
        <v/>
      </c>
      <c r="V217" s="69" t="str">
        <f>IF(AND(ISNUMBER(O217),U217=1),Table13235425723[[#This Row],[Value]],"")</f>
        <v/>
      </c>
    </row>
    <row r="218" spans="1:22" ht="15.75" x14ac:dyDescent="0.25">
      <c r="A218" s="22"/>
      <c r="B218" s="23"/>
      <c r="C218" s="23"/>
      <c r="D218" s="79"/>
      <c r="E218" s="79"/>
      <c r="F218" s="70" t="str">
        <f t="shared" si="49"/>
        <v/>
      </c>
      <c r="G218" s="76" t="str">
        <f t="shared" si="50"/>
        <v/>
      </c>
      <c r="H218" s="26"/>
      <c r="I218" s="72" t="str">
        <f t="shared" si="51"/>
        <v/>
      </c>
      <c r="J218" s="69" t="str">
        <f t="shared" si="52"/>
        <v/>
      </c>
      <c r="K218" s="69" t="str">
        <f t="shared" si="53"/>
        <v/>
      </c>
      <c r="L218" s="69" t="str">
        <f t="shared" si="54"/>
        <v/>
      </c>
      <c r="M218" s="69" t="str">
        <f t="shared" si="55"/>
        <v/>
      </c>
      <c r="N218" s="69" t="str">
        <f t="shared" si="56"/>
        <v/>
      </c>
      <c r="O218" s="73" t="e">
        <f t="shared" si="57"/>
        <v>#N/A</v>
      </c>
      <c r="P218" s="74" t="e">
        <f t="shared" si="58"/>
        <v>#N/A</v>
      </c>
      <c r="Q218" s="74" t="e">
        <f t="shared" si="59"/>
        <v>#N/A</v>
      </c>
      <c r="R218" s="74" t="e">
        <f>IF(ISNUMBER(Table13235425723[[#This Row],[Value]]),K218,NA())</f>
        <v>#N/A</v>
      </c>
      <c r="S218" s="69" t="str">
        <f t="shared" si="60"/>
        <v/>
      </c>
      <c r="T218" s="69" t="str">
        <f t="shared" si="61"/>
        <v/>
      </c>
      <c r="U218" s="69" t="str">
        <f t="shared" si="62"/>
        <v/>
      </c>
      <c r="V218" s="69" t="str">
        <f>IF(AND(ISNUMBER(O218),U218=1),Table13235425723[[#This Row],[Value]],"")</f>
        <v/>
      </c>
    </row>
  </sheetData>
  <sheetProtection algorithmName="SHA-512" hashValue="iqyjplZ7YF+ZhQ3mSeonNAVXYvrTeT7VPszSFOmuIV2/YD66MVOo5E16TwOBglixjteplyhbUwlGic5mMOCx7g==" saltValue="PnTNbgS2GDWLmhgA7JlT2A==" spinCount="100000" sheet="1" selectLockedCells="1"/>
  <mergeCells count="3">
    <mergeCell ref="A1:B1"/>
    <mergeCell ref="A17:B17"/>
    <mergeCell ref="D17:E17"/>
  </mergeCells>
  <pageMargins left="0.75" right="0.75" top="1" bottom="1" header="0.5" footer="0.5"/>
  <pageSetup orientation="portrait" horizontalDpi="4294967292" verticalDpi="4294967292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4030-E356-4D2B-B0D3-219C51227C00}">
  <dimension ref="A1:A2"/>
  <sheetViews>
    <sheetView workbookViewId="0">
      <selection activeCell="F8" sqref="F8"/>
    </sheetView>
  </sheetViews>
  <sheetFormatPr baseColWidth="10" defaultColWidth="11.42578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sheetProtection algorithmName="SHA-512" hashValue="guCoMbJd3R/k+RQgzHAiLewR+Xm3DfyvUXQSJNW3UBvbv02dEuokPB+lWEEzBChnB6WwmjabYjFhiyfLySYyrA==" saltValue="TNbteghhLxr6JGvEEuc9p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5" sqref="C5"/>
    </sheetView>
  </sheetViews>
  <sheetFormatPr baseColWidth="10" defaultColWidth="11.42578125" defaultRowHeight="15" x14ac:dyDescent="0.25"/>
  <sheetData>
    <row r="1" spans="1:1" x14ac:dyDescent="0.25">
      <c r="A1" t="s">
        <v>30</v>
      </c>
    </row>
  </sheetData>
  <sheetProtection password="C306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alpha2antiplasmine</vt:lpstr>
      <vt:lpstr>Examen</vt:lpstr>
      <vt:lpstr>Info au sujet du 1er point CIQ</vt:lpstr>
      <vt:lpstr>mdp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2023-09-18T12:41:03Z</dcterms:modified>
</cp:coreProperties>
</file>